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73A8E16-24E2-4319-94AB-8F0B87ADC281}" xr6:coauthVersionLast="47" xr6:coauthVersionMax="47" xr10:uidLastSave="{00000000-0000-0000-0000-000000000000}"/>
  <bookViews>
    <workbookView xWindow="-120" yWindow="-120" windowWidth="19440" windowHeight="11520" xr2:uid="{8E477DB5-82FD-4EE4-B4F7-57D1AD981C1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L5" i="2"/>
  <c r="N5" i="2" s="1"/>
  <c r="I6" i="2"/>
  <c r="L6" i="2"/>
  <c r="N6" i="2" s="1"/>
  <c r="I7" i="2"/>
  <c r="L7" i="2"/>
  <c r="N7" i="2" s="1"/>
  <c r="I8" i="2"/>
  <c r="L8" i="2"/>
  <c r="N8" i="2" s="1"/>
  <c r="I9" i="2"/>
  <c r="L9" i="2"/>
  <c r="N9" i="2" s="1"/>
  <c r="D10" i="2"/>
  <c r="G10" i="2"/>
  <c r="H10" i="2"/>
  <c r="J10" i="2"/>
  <c r="M10" i="2"/>
  <c r="P8" i="2" l="1"/>
  <c r="I11" i="2"/>
  <c r="P6" i="2"/>
  <c r="P5" i="2"/>
  <c r="I12" i="2"/>
  <c r="P9" i="2"/>
  <c r="L10" i="2"/>
  <c r="N11" i="2" s="1"/>
  <c r="Q11" i="2"/>
  <c r="N12" i="2"/>
  <c r="P7" i="2"/>
  <c r="P10" i="2" l="1"/>
</calcChain>
</file>

<file path=xl/sharedStrings.xml><?xml version="1.0" encoding="utf-8"?>
<sst xmlns="http://schemas.openxmlformats.org/spreadsheetml/2006/main" count="59" uniqueCount="41">
  <si>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</si>
  <si>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</si>
  <si>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</si>
  <si>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</si>
  <si>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</si>
  <si>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</si>
  <si>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</si>
  <si>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</si>
  <si>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</si>
  <si>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</si>
  <si>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</si>
  <si>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</si>
  <si>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</si>
  <si>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</si>
  <si>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</si>
  <si>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</si>
  <si>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</si>
  <si>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Land Value</t>
  </si>
  <si>
    <t>Land Table</t>
  </si>
  <si>
    <t>Property Class</t>
  </si>
  <si>
    <t>Building Depr.</t>
  </si>
  <si>
    <t>25-11-4-12-1030-000</t>
  </si>
  <si>
    <t>4190 PEGGY</t>
  </si>
  <si>
    <t>WD</t>
  </si>
  <si>
    <t>03-ARM'S LENGTH</t>
  </si>
  <si>
    <t>4060</t>
  </si>
  <si>
    <t>YURCSO SUB</t>
  </si>
  <si>
    <t>25-11-4-12-1107-000</t>
  </si>
  <si>
    <t>4310 S WASHINGTON</t>
  </si>
  <si>
    <t>25-11-4-12-1141-000</t>
  </si>
  <si>
    <t>4149 PEGGY</t>
  </si>
  <si>
    <t>25-11-4-12-1164-000</t>
  </si>
  <si>
    <t>4175 PEGGY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</si>
  <si>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</si>
  <si>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</si>
  <si>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</si>
  <si>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</si>
  <si>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</si>
  <si>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</si>
  <si>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</si>
  <si>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Spaulding Twp 2024 ECF Yurcso 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</si>
</sst>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6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6" fontId="1" fillId="2" borderId="0" xfId="0" applyNumberFormat="1" applyFont="1" applyFill="1" applyAlignment="1">
      <alignment horizontal="center" wrapText="1"/>
    </xf>
    <xf numFmtId="38" fontId="1" fillId="2" borderId="0" xfId="0" applyNumberFormat="1" applyFont="1" applyFill="1" applyAlignment="1">
      <alignment horizontal="center" wrapText="1"/>
    </xf>
    <xf numFmtId="167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05BA0-9568-4572-AC8C-B798F9E2827D}">
  <sheetPr>
    <pageSetUpPr fitToPage="1"/>
  </sheetPr>
  <dimension ref="A2:AT12"/>
  <sheetViews>
    <sheetView tabSelected="1" topLeftCell="J1" workbookViewId="0">
      <selection activeCell="Q12" sqref="Q12"/>
    </sheetView>
  </sheetViews>
  <sheetFormatPr defaultRowHeight="15" x14ac:dyDescent="0.25"/>
  <cols>
    <col min="1" max="1" width="19.7109375" customWidth="1"/>
    <col min="2" max="2" width="20.140625" customWidth="1"/>
    <col min="3" max="3" width="14.7109375" style="13" customWidth="1"/>
    <col min="4" max="4" width="13.85546875" style="5" customWidth="1"/>
    <col min="5" max="5" width="5" customWidth="1"/>
    <col min="6" max="6" width="17" customWidth="1"/>
    <col min="7" max="7" width="11.5703125" style="5" customWidth="1"/>
    <col min="8" max="8" width="11.140625" style="5" customWidth="1"/>
    <col min="9" max="9" width="11" style="9" customWidth="1"/>
    <col min="10" max="10" width="11.42578125" style="5" customWidth="1"/>
    <col min="11" max="11" width="9.5703125" style="5" customWidth="1"/>
    <col min="12" max="12" width="12.7109375" style="5" customWidth="1"/>
    <col min="13" max="13" width="10.5703125" style="5" customWidth="1"/>
    <col min="14" max="14" width="8" style="17" customWidth="1"/>
    <col min="15" max="15" width="10" style="21" customWidth="1"/>
    <col min="16" max="16" width="8.28515625" style="25" customWidth="1"/>
    <col min="17" max="17" width="7.7109375" style="32" customWidth="1"/>
    <col min="18" max="18" width="11.42578125" style="5" customWidth="1"/>
    <col min="19" max="19" width="16.7109375" customWidth="1"/>
    <col min="20" max="20" width="9.42578125" customWidth="1"/>
    <col min="21" max="21" width="7.42578125" customWidth="1"/>
  </cols>
  <sheetData>
    <row r="2" spans="1:46" x14ac:dyDescent="0.25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4" spans="1:46" s="43" customFormat="1" ht="30" x14ac:dyDescent="0.25">
      <c r="A4" s="34" t="s">
        <v>0</v>
      </c>
      <c r="B4" s="34" t="s">
        <v>1</v>
      </c>
      <c r="C4" s="35" t="s">
        <v>2</v>
      </c>
      <c r="D4" s="36" t="s">
        <v>3</v>
      </c>
      <c r="E4" s="34" t="s">
        <v>4</v>
      </c>
      <c r="F4" s="34" t="s">
        <v>5</v>
      </c>
      <c r="G4" s="36" t="s">
        <v>6</v>
      </c>
      <c r="H4" s="36" t="s">
        <v>7</v>
      </c>
      <c r="I4" s="37" t="s">
        <v>8</v>
      </c>
      <c r="J4" s="36" t="s">
        <v>9</v>
      </c>
      <c r="K4" s="36" t="s">
        <v>10</v>
      </c>
      <c r="L4" s="36" t="s">
        <v>11</v>
      </c>
      <c r="M4" s="36" t="s">
        <v>12</v>
      </c>
      <c r="N4" s="38" t="s">
        <v>13</v>
      </c>
      <c r="O4" s="39" t="s">
        <v>14</v>
      </c>
      <c r="P4" s="40" t="s">
        <v>15</v>
      </c>
      <c r="Q4" s="41" t="s">
        <v>16</v>
      </c>
      <c r="R4" s="36" t="s">
        <v>17</v>
      </c>
      <c r="S4" s="34" t="s">
        <v>18</v>
      </c>
      <c r="T4" s="34" t="s">
        <v>19</v>
      </c>
      <c r="U4" s="34" t="s">
        <v>20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x14ac:dyDescent="0.25">
      <c r="A5" t="s">
        <v>21</v>
      </c>
      <c r="B5" t="s">
        <v>22</v>
      </c>
      <c r="C5" s="13">
        <v>44824</v>
      </c>
      <c r="D5" s="5">
        <v>160000</v>
      </c>
      <c r="E5" t="s">
        <v>23</v>
      </c>
      <c r="F5" t="s">
        <v>24</v>
      </c>
      <c r="G5" s="5">
        <v>160000</v>
      </c>
      <c r="H5" s="5">
        <v>77500</v>
      </c>
      <c r="I5" s="9">
        <f>H5/G5*100</f>
        <v>48.4375</v>
      </c>
      <c r="J5" s="5">
        <v>154943</v>
      </c>
      <c r="K5" s="5">
        <v>13157</v>
      </c>
      <c r="L5" s="5">
        <f>G5-K5</f>
        <v>146843</v>
      </c>
      <c r="M5" s="5">
        <v>167397.875</v>
      </c>
      <c r="N5" s="17">
        <f>L5/M5</f>
        <v>0.87720946278439915</v>
      </c>
      <c r="O5" s="21">
        <v>1620</v>
      </c>
      <c r="P5" s="25">
        <f>L5/O5</f>
        <v>90.643827160493828</v>
      </c>
      <c r="Q5" s="29" t="s">
        <v>25</v>
      </c>
      <c r="R5" s="5">
        <v>13157</v>
      </c>
      <c r="S5" t="s">
        <v>26</v>
      </c>
      <c r="T5">
        <v>401</v>
      </c>
      <c r="U5">
        <v>65</v>
      </c>
      <c r="AK5" s="1"/>
      <c r="AM5" s="1"/>
    </row>
    <row r="6" spans="1:46" x14ac:dyDescent="0.25">
      <c r="A6" t="s">
        <v>21</v>
      </c>
      <c r="B6" t="s">
        <v>22</v>
      </c>
      <c r="C6" s="13">
        <v>44881</v>
      </c>
      <c r="D6" s="5">
        <v>159900</v>
      </c>
      <c r="E6" t="s">
        <v>23</v>
      </c>
      <c r="F6" t="s">
        <v>24</v>
      </c>
      <c r="G6" s="5">
        <v>159900</v>
      </c>
      <c r="H6" s="5">
        <v>77500</v>
      </c>
      <c r="I6" s="9">
        <f>H6/G6*100</f>
        <v>48.467792370231393</v>
      </c>
      <c r="J6" s="5">
        <v>154943</v>
      </c>
      <c r="K6" s="5">
        <v>13157</v>
      </c>
      <c r="L6" s="5">
        <f>G6-K6</f>
        <v>146743</v>
      </c>
      <c r="M6" s="5">
        <v>167397.875</v>
      </c>
      <c r="N6" s="17">
        <f>L6/M6</f>
        <v>0.87661208363606768</v>
      </c>
      <c r="O6" s="21">
        <v>1620</v>
      </c>
      <c r="P6" s="25">
        <f>L6/O6</f>
        <v>90.582098765432093</v>
      </c>
      <c r="Q6" s="29" t="s">
        <v>25</v>
      </c>
      <c r="R6" s="5">
        <v>13157</v>
      </c>
      <c r="S6" t="s">
        <v>26</v>
      </c>
      <c r="T6">
        <v>401</v>
      </c>
      <c r="U6">
        <v>65</v>
      </c>
    </row>
    <row r="7" spans="1:46" x14ac:dyDescent="0.25">
      <c r="A7" t="s">
        <v>27</v>
      </c>
      <c r="B7" t="s">
        <v>28</v>
      </c>
      <c r="C7" s="13">
        <v>44670</v>
      </c>
      <c r="D7" s="5">
        <v>120000</v>
      </c>
      <c r="E7" t="s">
        <v>23</v>
      </c>
      <c r="F7" t="s">
        <v>24</v>
      </c>
      <c r="G7" s="5">
        <v>120000</v>
      </c>
      <c r="H7" s="5">
        <v>50700</v>
      </c>
      <c r="I7" s="9">
        <f>H7/G7*100</f>
        <v>42.25</v>
      </c>
      <c r="J7" s="5">
        <v>101362</v>
      </c>
      <c r="K7" s="5">
        <v>11740</v>
      </c>
      <c r="L7" s="5">
        <f>G7-K7</f>
        <v>108260</v>
      </c>
      <c r="M7" s="5">
        <v>105811.1015625</v>
      </c>
      <c r="N7" s="17">
        <f>L7/M7</f>
        <v>1.0231440595678281</v>
      </c>
      <c r="O7" s="21">
        <v>1066</v>
      </c>
      <c r="P7" s="25">
        <f>L7/O7</f>
        <v>101.55722326454034</v>
      </c>
      <c r="Q7" s="29" t="s">
        <v>25</v>
      </c>
      <c r="R7" s="5">
        <v>11740</v>
      </c>
      <c r="S7" t="s">
        <v>26</v>
      </c>
      <c r="T7">
        <v>401</v>
      </c>
      <c r="U7">
        <v>63</v>
      </c>
    </row>
    <row r="8" spans="1:46" x14ac:dyDescent="0.25">
      <c r="A8" t="s">
        <v>29</v>
      </c>
      <c r="B8" t="s">
        <v>30</v>
      </c>
      <c r="C8" s="13">
        <v>44323</v>
      </c>
      <c r="D8" s="5">
        <v>120000</v>
      </c>
      <c r="E8" t="s">
        <v>23</v>
      </c>
      <c r="F8" t="s">
        <v>24</v>
      </c>
      <c r="G8" s="5">
        <v>120000</v>
      </c>
      <c r="H8" s="5">
        <v>68300</v>
      </c>
      <c r="I8" s="9">
        <f>H8/G8*100</f>
        <v>56.916666666666671</v>
      </c>
      <c r="J8" s="5">
        <v>136668</v>
      </c>
      <c r="K8" s="5">
        <v>11666</v>
      </c>
      <c r="L8" s="5">
        <f>G8-K8</f>
        <v>108334</v>
      </c>
      <c r="M8" s="5">
        <v>147582.046875</v>
      </c>
      <c r="N8" s="17">
        <f>L8/M8</f>
        <v>0.73405947602662969</v>
      </c>
      <c r="O8" s="21">
        <v>1740</v>
      </c>
      <c r="P8" s="25">
        <f>L8/O8</f>
        <v>62.260919540229885</v>
      </c>
      <c r="Q8" s="29" t="s">
        <v>25</v>
      </c>
      <c r="R8" s="5">
        <v>11666</v>
      </c>
      <c r="S8" t="s">
        <v>26</v>
      </c>
      <c r="T8">
        <v>401</v>
      </c>
      <c r="U8">
        <v>63</v>
      </c>
    </row>
    <row r="9" spans="1:46" ht="15.75" thickBot="1" x14ac:dyDescent="0.3">
      <c r="A9" t="s">
        <v>31</v>
      </c>
      <c r="B9" t="s">
        <v>32</v>
      </c>
      <c r="C9" s="13">
        <v>44376</v>
      </c>
      <c r="D9" s="5">
        <v>127000</v>
      </c>
      <c r="E9" t="s">
        <v>23</v>
      </c>
      <c r="F9" t="s">
        <v>24</v>
      </c>
      <c r="G9" s="5">
        <v>127000</v>
      </c>
      <c r="H9" s="5">
        <v>63200</v>
      </c>
      <c r="I9" s="9">
        <f>H9/G9*100</f>
        <v>49.763779527559052</v>
      </c>
      <c r="J9" s="5">
        <v>126457</v>
      </c>
      <c r="K9" s="5">
        <v>11666</v>
      </c>
      <c r="L9" s="5">
        <f>G9-K9</f>
        <v>115334</v>
      </c>
      <c r="M9" s="5">
        <v>135526.5625</v>
      </c>
      <c r="N9" s="17">
        <f>L9/M9</f>
        <v>0.85100660617729462</v>
      </c>
      <c r="O9" s="21">
        <v>1351</v>
      </c>
      <c r="P9" s="25">
        <f>L9/O9</f>
        <v>85.369356032568462</v>
      </c>
      <c r="Q9" s="29" t="s">
        <v>25</v>
      </c>
      <c r="R9" s="5">
        <v>11666</v>
      </c>
      <c r="S9" t="s">
        <v>26</v>
      </c>
      <c r="T9">
        <v>401</v>
      </c>
      <c r="U9">
        <v>62</v>
      </c>
    </row>
    <row r="10" spans="1:46" ht="15.75" thickTop="1" x14ac:dyDescent="0.25">
      <c r="A10" s="2"/>
      <c r="B10" s="2"/>
      <c r="C10" s="14" t="s">
        <v>33</v>
      </c>
      <c r="D10" s="6">
        <f>+SUM(D5:D9)</f>
        <v>686900</v>
      </c>
      <c r="E10" s="2"/>
      <c r="F10" s="2"/>
      <c r="G10" s="6">
        <f>+SUM(G5:G9)</f>
        <v>686900</v>
      </c>
      <c r="H10" s="6">
        <f>+SUM(H5:H9)</f>
        <v>337200</v>
      </c>
      <c r="I10" s="10"/>
      <c r="J10" s="6">
        <f>+SUM(J5:J9)</f>
        <v>674373</v>
      </c>
      <c r="K10" s="6"/>
      <c r="L10" s="6">
        <f>+SUM(L5:L9)</f>
        <v>625514</v>
      </c>
      <c r="M10" s="6">
        <f>+SUM(M5:M9)</f>
        <v>723715.4609375</v>
      </c>
      <c r="N10" s="18"/>
      <c r="O10" s="22"/>
      <c r="P10" s="26">
        <f>AVERAGE(P5:P9)</f>
        <v>86.082684952652926</v>
      </c>
      <c r="Q10" s="30"/>
      <c r="R10" s="6"/>
      <c r="S10" s="2"/>
      <c r="T10" s="2"/>
      <c r="U10" s="2"/>
    </row>
    <row r="11" spans="1:46" x14ac:dyDescent="0.25">
      <c r="A11" s="3"/>
      <c r="B11" s="3"/>
      <c r="C11" s="15"/>
      <c r="D11" s="7"/>
      <c r="E11" s="3"/>
      <c r="F11" s="3"/>
      <c r="G11" s="7"/>
      <c r="H11" s="7" t="s">
        <v>34</v>
      </c>
      <c r="I11" s="11">
        <f>H10/G10*100</f>
        <v>49.090115009462806</v>
      </c>
      <c r="J11" s="7"/>
      <c r="K11" s="7"/>
      <c r="L11" s="7"/>
      <c r="M11" s="7" t="s">
        <v>35</v>
      </c>
      <c r="N11" s="19">
        <f>L10/M10</f>
        <v>0.86430929524389333</v>
      </c>
      <c r="O11" s="23"/>
      <c r="P11" s="27" t="s">
        <v>36</v>
      </c>
      <c r="Q11" s="31">
        <f>STDEV(N5:N9)</f>
        <v>0.10290823794462663</v>
      </c>
      <c r="R11" s="7"/>
      <c r="S11" s="3"/>
      <c r="T11" s="3"/>
      <c r="U11" s="3"/>
    </row>
    <row r="12" spans="1:46" x14ac:dyDescent="0.25">
      <c r="A12" s="4"/>
      <c r="B12" s="4"/>
      <c r="C12" s="16"/>
      <c r="D12" s="8"/>
      <c r="E12" s="4"/>
      <c r="F12" s="4"/>
      <c r="G12" s="8"/>
      <c r="H12" s="8" t="s">
        <v>37</v>
      </c>
      <c r="I12" s="12">
        <f>STDEV(I5:I9)</f>
        <v>5.2268400994144937</v>
      </c>
      <c r="J12" s="8"/>
      <c r="K12" s="8"/>
      <c r="L12" s="8"/>
      <c r="M12" s="8" t="s">
        <v>38</v>
      </c>
      <c r="N12" s="20">
        <f>AVERAGE(N5:N9)</f>
        <v>0.87240633763844389</v>
      </c>
      <c r="O12" s="24"/>
      <c r="P12" s="28" t="s">
        <v>39</v>
      </c>
      <c r="Q12" s="33"/>
      <c r="R12" s="8"/>
      <c r="S12" s="4"/>
      <c r="T12" s="4"/>
      <c r="U12" s="4"/>
    </row>
  </sheetData>
  <mergeCells count="1">
    <mergeCell ref="A2:U2"/>
  </mergeCells>
  <conditionalFormatting sqref="A5:U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A9214-E684-4C32-9742-1E7305A286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2024-02-01T20:54:20Z</cp:lastPrinted>
  <dcterms:created xsi:type="dcterms:W3CDTF">2024-02-01T20:50:06Z</dcterms:created>
  <dcterms:modified xsi:type="dcterms:W3CDTF">2024-03-04T18:52:31Z</dcterms:modified>
</cp:coreProperties>
</file>