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cartwp-ad01\users\dcook\Desktop\2025 Assessing\"/>
    </mc:Choice>
  </mc:AlternateContent>
  <xr:revisionPtr revIDLastSave="0" documentId="13_ncr:1_{23025717-6A10-4CFE-8B56-69B50671AA25}" xr6:coauthVersionLast="47" xr6:coauthVersionMax="47" xr10:uidLastSave="{00000000-0000-0000-0000-000000000000}"/>
  <bookViews>
    <workbookView xWindow="-120" yWindow="600" windowWidth="29040" windowHeight="15000" xr2:uid="{796ACC35-76C2-4027-84BD-FC864679EA30}"/>
  </bookViews>
  <sheets>
    <sheet name="2024 Final" sheetId="1" r:id="rId1"/>
  </sheets>
  <definedNames>
    <definedName name="_xlnm._FilterDatabase" localSheetId="0" hidden="1">'2024 Final'!$A$3:$R$10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" i="1" l="1"/>
  <c r="D9" i="1"/>
  <c r="L9" i="1"/>
  <c r="N10" i="1" l="1"/>
  <c r="O10" i="1" l="1"/>
  <c r="N8" i="1" l="1"/>
  <c r="O8" i="1" s="1"/>
  <c r="N6" i="1"/>
  <c r="N7" i="1"/>
  <c r="O7" i="1" s="1"/>
  <c r="N4" i="1"/>
  <c r="N5" i="1"/>
  <c r="O5" i="1" s="1"/>
  <c r="N9" i="1" l="1"/>
  <c r="O9" i="1" s="1"/>
  <c r="O4" i="1"/>
  <c r="O6" i="1"/>
</calcChain>
</file>

<file path=xl/sharedStrings.xml><?xml version="1.0" encoding="utf-8"?>
<sst xmlns="http://schemas.openxmlformats.org/spreadsheetml/2006/main" count="62" uniqueCount="50">
  <si>
    <t>Total Acres</t>
  </si>
  <si>
    <t>Net Acres</t>
  </si>
  <si>
    <t>ROW</t>
  </si>
  <si>
    <t>Dollars         Per Net Acre</t>
  </si>
  <si>
    <t>Dollars      Per SqFt</t>
  </si>
  <si>
    <t>WD</t>
  </si>
  <si>
    <t>03-ARM'S LENGTH</t>
  </si>
  <si>
    <t>No</t>
  </si>
  <si>
    <t>23-12-4-05-2014-001</t>
  </si>
  <si>
    <t>TITTABAWASSEE RD</t>
  </si>
  <si>
    <t>19-MULTI PARCEL ARM'S LENGTH</t>
  </si>
  <si>
    <t>23-12-4-05-2014-000</t>
  </si>
  <si>
    <t>WOLOHAN REALTY LLC</t>
  </si>
  <si>
    <t>MEEK PHYLLIS J</t>
  </si>
  <si>
    <t>23-12-4-19-4029-000</t>
  </si>
  <si>
    <t>MIDLAND RD</t>
  </si>
  <si>
    <t>HAUFFE KURT P</t>
  </si>
  <si>
    <t>VALENTINE KATHERINE A</t>
  </si>
  <si>
    <t>90-80-0-91-7A01-100</t>
  </si>
  <si>
    <t>2211 RUST AVE</t>
  </si>
  <si>
    <t>CRAMER, JAIME</t>
  </si>
  <si>
    <t>KIRK STREET LLC</t>
  </si>
  <si>
    <t>1100 LOCKWOOD ST</t>
  </si>
  <si>
    <t>13-09-3-16-0630-000, 13-09-3-16-0631-000, 13-09-3-16-0632-000, 13-09-3-16-0633-700, 13-09-3-16-0633-800, 13-09-3-16-0634-000, 13-09-3-16-0636-000</t>
  </si>
  <si>
    <t>102/101</t>
  </si>
  <si>
    <t>23-12-4-11-1314-002</t>
  </si>
  <si>
    <t>FASHION SQUARE BLVD</t>
  </si>
  <si>
    <t>TATT HOLDINGS LLC</t>
  </si>
  <si>
    <t>BRETTRAGER, D R &amp; P A TRUST</t>
  </si>
  <si>
    <t>MEYER, JUSTIN</t>
  </si>
  <si>
    <t>Parcel Number</t>
  </si>
  <si>
    <t>Street Address</t>
  </si>
  <si>
    <t>Sale Date</t>
  </si>
  <si>
    <t>Sale Price</t>
  </si>
  <si>
    <t>Instr.</t>
  </si>
  <si>
    <t>Terms of Sale</t>
  </si>
  <si>
    <t>Adj. Sale $</t>
  </si>
  <si>
    <t>Confidential</t>
  </si>
  <si>
    <t>Document</t>
  </si>
  <si>
    <t>Other Parcels in Sale</t>
  </si>
  <si>
    <t>Property Class</t>
  </si>
  <si>
    <t>Grantor</t>
  </si>
  <si>
    <t>Grantee</t>
  </si>
  <si>
    <t>Aggregate:</t>
  </si>
  <si>
    <t>13-09-3-16-0635-000 (improved)</t>
  </si>
  <si>
    <t>Spaulding Township 2025 Industrial Land Value Analysis</t>
  </si>
  <si>
    <t>Average</t>
  </si>
  <si>
    <t xml:space="preserve">Use </t>
  </si>
  <si>
    <t>There being no Industrial sales in Spaulding Township</t>
  </si>
  <si>
    <t>sales from other units will be used in this analysis.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</si>
</sst>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  <numFmt numFmtId="165" formatCode="&quot;$&quot;#,##0"/>
    <numFmt numFmtId="166" formatCode="&quot;$&quot;#,##0.0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rgb="FFFFFFFF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8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0" xfId="0" applyFont="1"/>
    <xf numFmtId="164" fontId="2" fillId="0" borderId="0" xfId="1" applyNumberFormat="1" applyFont="1" applyFill="1"/>
    <xf numFmtId="14" fontId="2" fillId="0" borderId="0" xfId="0" applyNumberFormat="1" applyFont="1"/>
    <xf numFmtId="165" fontId="2" fillId="0" borderId="0" xfId="0" applyNumberFormat="1" applyFont="1"/>
    <xf numFmtId="166" fontId="2" fillId="0" borderId="0" xfId="0" applyNumberFormat="1" applyFont="1"/>
    <xf numFmtId="164" fontId="2" fillId="0" borderId="0" xfId="1" applyNumberFormat="1" applyFont="1" applyFill="1" applyBorder="1"/>
    <xf numFmtId="0" fontId="2" fillId="0" borderId="0" xfId="0" applyFont="1" applyAlignment="1">
      <alignment horizontal="right"/>
    </xf>
    <xf numFmtId="0" fontId="5" fillId="2" borderId="0" xfId="0" applyFont="1" applyFill="1" applyAlignment="1">
      <alignment horizontal="center" wrapText="1"/>
    </xf>
    <xf numFmtId="14" fontId="5" fillId="2" borderId="0" xfId="0" applyNumberFormat="1" applyFont="1" applyFill="1" applyAlignment="1">
      <alignment horizontal="center" wrapText="1"/>
    </xf>
    <xf numFmtId="165" fontId="5" fillId="2" borderId="0" xfId="0" applyNumberFormat="1" applyFont="1" applyFill="1" applyAlignment="1">
      <alignment horizontal="center" wrapText="1"/>
    </xf>
    <xf numFmtId="2" fontId="2" fillId="0" borderId="0" xfId="0" applyNumberFormat="1" applyFont="1"/>
    <xf numFmtId="165" fontId="0" fillId="0" borderId="0" xfId="1" applyNumberFormat="1" applyFont="1" applyFill="1" applyBorder="1" applyAlignment="1">
      <alignment horizontal="center"/>
    </xf>
    <xf numFmtId="166" fontId="0" fillId="0" borderId="0" xfId="1" applyNumberFormat="1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2" fontId="2" fillId="0" borderId="0" xfId="0" applyNumberFormat="1" applyFont="1" applyAlignment="1">
      <alignment horizontal="right"/>
    </xf>
    <xf numFmtId="8" fontId="4" fillId="0" borderId="0" xfId="0" applyNumberFormat="1" applyFont="1" applyAlignment="1">
      <alignment horizontal="center"/>
    </xf>
    <xf numFmtId="6" fontId="3" fillId="0" borderId="0" xfId="0" applyNumberFormat="1" applyFont="1"/>
    <xf numFmtId="2" fontId="3" fillId="0" borderId="0" xfId="0" applyNumberFormat="1" applyFont="1" applyAlignment="1">
      <alignment horizontal="right"/>
    </xf>
    <xf numFmtId="0" fontId="3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66FF33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CDB3B-2305-43D0-BC34-52BBA7C6DA84}">
  <sheetPr>
    <pageSetUpPr fitToPage="1"/>
  </sheetPr>
  <dimension ref="A2:R12"/>
  <sheetViews>
    <sheetView tabSelected="1" workbookViewId="0">
      <selection activeCell="N12" sqref="N12"/>
    </sheetView>
  </sheetViews>
  <sheetFormatPr defaultRowHeight="15" x14ac:dyDescent="0.25"/>
  <cols>
    <col min="1" max="1" width="30.28515625" style="1" customWidth="1"/>
    <col min="2" max="2" width="22.5703125" style="1" customWidth="1"/>
    <col min="3" max="3" width="15.85546875" style="1" customWidth="1"/>
    <col min="4" max="4" width="10.28515625" style="2" customWidth="1"/>
    <col min="5" max="5" width="9.140625" style="1"/>
    <col min="6" max="6" width="23.7109375" style="1" customWidth="1"/>
    <col min="7" max="7" width="11.5703125" style="2" bestFit="1" customWidth="1"/>
    <col min="8" max="8" width="9.140625" style="1"/>
    <col min="9" max="9" width="12.5703125" style="1" customWidth="1"/>
    <col min="10" max="10" width="21.5703125" style="1" customWidth="1"/>
    <col min="11" max="13" width="9.140625" style="11"/>
    <col min="14" max="14" width="10.7109375" style="4" customWidth="1"/>
    <col min="15" max="15" width="9.140625" style="5"/>
    <col min="16" max="16" width="9.140625" style="1"/>
    <col min="17" max="17" width="31.7109375" style="1" customWidth="1"/>
    <col min="18" max="18" width="23.85546875" style="1" customWidth="1"/>
    <col min="19" max="19" width="29" style="1" customWidth="1"/>
    <col min="20" max="16384" width="9.140625" style="1"/>
  </cols>
  <sheetData>
    <row r="2" spans="1:18" x14ac:dyDescent="0.25">
      <c r="A2" s="19" t="s">
        <v>45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</row>
    <row r="3" spans="1:18" ht="45" x14ac:dyDescent="0.25">
      <c r="A3" s="8" t="s">
        <v>30</v>
      </c>
      <c r="B3" s="8" t="s">
        <v>31</v>
      </c>
      <c r="C3" s="9" t="s">
        <v>32</v>
      </c>
      <c r="D3" s="10" t="s">
        <v>33</v>
      </c>
      <c r="E3" s="8" t="s">
        <v>34</v>
      </c>
      <c r="F3" s="8" t="s">
        <v>35</v>
      </c>
      <c r="G3" s="10" t="s">
        <v>36</v>
      </c>
      <c r="H3" s="10" t="s">
        <v>37</v>
      </c>
      <c r="I3" s="10" t="s">
        <v>38</v>
      </c>
      <c r="J3" s="10" t="s">
        <v>39</v>
      </c>
      <c r="K3" s="14" t="s">
        <v>0</v>
      </c>
      <c r="L3" s="14" t="s">
        <v>1</v>
      </c>
      <c r="M3" s="14" t="s">
        <v>2</v>
      </c>
      <c r="N3" s="10" t="s">
        <v>3</v>
      </c>
      <c r="O3" s="10" t="s">
        <v>4</v>
      </c>
      <c r="P3" s="10" t="s">
        <v>40</v>
      </c>
      <c r="Q3" s="10" t="s">
        <v>41</v>
      </c>
      <c r="R3" s="10" t="s">
        <v>42</v>
      </c>
    </row>
    <row r="4" spans="1:18" x14ac:dyDescent="0.25">
      <c r="A4" s="1" t="s">
        <v>14</v>
      </c>
      <c r="B4" s="1" t="s">
        <v>15</v>
      </c>
      <c r="C4" s="3">
        <v>45371</v>
      </c>
      <c r="D4" s="2">
        <v>120000</v>
      </c>
      <c r="E4" s="1" t="s">
        <v>5</v>
      </c>
      <c r="F4" s="1" t="s">
        <v>6</v>
      </c>
      <c r="G4" s="2">
        <v>120000</v>
      </c>
      <c r="H4" s="1" t="s">
        <v>7</v>
      </c>
      <c r="I4" s="1">
        <v>2024005142</v>
      </c>
      <c r="K4" s="11">
        <v>11.83</v>
      </c>
      <c r="L4" s="11">
        <v>7.47</v>
      </c>
      <c r="M4" s="11">
        <v>4.3600000000000003</v>
      </c>
      <c r="N4" s="4">
        <f t="shared" ref="N4:N8" si="0">G4/L4</f>
        <v>16064.25702811245</v>
      </c>
      <c r="O4" s="5">
        <f t="shared" ref="O4:O8" si="1">N4/43560</f>
        <v>0.36878459660496898</v>
      </c>
      <c r="P4" s="1">
        <v>202</v>
      </c>
      <c r="Q4" s="1" t="s">
        <v>16</v>
      </c>
      <c r="R4" s="1" t="s">
        <v>17</v>
      </c>
    </row>
    <row r="5" spans="1:18" x14ac:dyDescent="0.25">
      <c r="A5" s="1" t="s">
        <v>8</v>
      </c>
      <c r="B5" s="1" t="s">
        <v>9</v>
      </c>
      <c r="C5" s="3">
        <v>44831</v>
      </c>
      <c r="D5" s="2">
        <v>540000</v>
      </c>
      <c r="E5" s="1" t="s">
        <v>5</v>
      </c>
      <c r="F5" s="1" t="s">
        <v>10</v>
      </c>
      <c r="G5" s="2">
        <v>540000</v>
      </c>
      <c r="H5" s="1" t="s">
        <v>7</v>
      </c>
      <c r="I5" s="1">
        <v>2022026129</v>
      </c>
      <c r="J5" s="1" t="s">
        <v>11</v>
      </c>
      <c r="K5" s="11">
        <v>32.35</v>
      </c>
      <c r="L5" s="11">
        <v>31.85</v>
      </c>
      <c r="M5" s="11">
        <v>0.5</v>
      </c>
      <c r="N5" s="4">
        <f t="shared" si="0"/>
        <v>16954.47409733124</v>
      </c>
      <c r="O5" s="5">
        <f t="shared" si="1"/>
        <v>0.38922116844194765</v>
      </c>
      <c r="P5" s="1">
        <v>102</v>
      </c>
      <c r="Q5" s="1" t="s">
        <v>12</v>
      </c>
      <c r="R5" s="1" t="s">
        <v>13</v>
      </c>
    </row>
    <row r="6" spans="1:18" x14ac:dyDescent="0.25">
      <c r="A6" s="1" t="s">
        <v>44</v>
      </c>
      <c r="B6" s="1" t="s">
        <v>22</v>
      </c>
      <c r="C6" s="3">
        <v>45260</v>
      </c>
      <c r="D6" s="6">
        <v>220000</v>
      </c>
      <c r="E6" s="1" t="s">
        <v>5</v>
      </c>
      <c r="F6" s="1" t="s">
        <v>10</v>
      </c>
      <c r="G6" s="6">
        <v>127855</v>
      </c>
      <c r="H6" s="1" t="s">
        <v>7</v>
      </c>
      <c r="I6" s="1">
        <v>2023026349</v>
      </c>
      <c r="J6" s="1" t="s">
        <v>23</v>
      </c>
      <c r="K6" s="11">
        <v>8.07</v>
      </c>
      <c r="L6" s="11">
        <v>6.75</v>
      </c>
      <c r="M6" s="11">
        <v>1.32</v>
      </c>
      <c r="N6" s="4">
        <f t="shared" si="0"/>
        <v>18941.481481481482</v>
      </c>
      <c r="O6" s="5">
        <f t="shared" si="1"/>
        <v>0.43483658130122776</v>
      </c>
      <c r="P6" s="7" t="s">
        <v>24</v>
      </c>
      <c r="Q6" s="1" t="s">
        <v>28</v>
      </c>
      <c r="R6" s="1" t="s">
        <v>29</v>
      </c>
    </row>
    <row r="7" spans="1:18" x14ac:dyDescent="0.25">
      <c r="A7" s="1" t="s">
        <v>18</v>
      </c>
      <c r="B7" s="1" t="s">
        <v>19</v>
      </c>
      <c r="C7" s="3">
        <v>45037</v>
      </c>
      <c r="D7" s="2">
        <v>37000</v>
      </c>
      <c r="E7" s="1" t="s">
        <v>5</v>
      </c>
      <c r="F7" s="1" t="s">
        <v>6</v>
      </c>
      <c r="G7" s="2">
        <v>37000</v>
      </c>
      <c r="H7" s="1" t="s">
        <v>7</v>
      </c>
      <c r="I7" s="1">
        <v>2023010598</v>
      </c>
      <c r="K7" s="11">
        <v>1.88</v>
      </c>
      <c r="L7" s="11">
        <v>1.88</v>
      </c>
      <c r="M7" s="11">
        <v>0</v>
      </c>
      <c r="N7" s="4">
        <f t="shared" si="0"/>
        <v>19680.851063829788</v>
      </c>
      <c r="O7" s="5">
        <f t="shared" si="1"/>
        <v>0.45181017134595475</v>
      </c>
      <c r="P7" s="1">
        <v>202</v>
      </c>
      <c r="Q7" s="1" t="s">
        <v>20</v>
      </c>
      <c r="R7" s="1" t="s">
        <v>21</v>
      </c>
    </row>
    <row r="8" spans="1:18" x14ac:dyDescent="0.25">
      <c r="A8" s="1" t="s">
        <v>25</v>
      </c>
      <c r="B8" s="1" t="s">
        <v>26</v>
      </c>
      <c r="C8" s="3">
        <v>44662</v>
      </c>
      <c r="D8" s="2">
        <v>105000</v>
      </c>
      <c r="E8" s="1" t="s">
        <v>5</v>
      </c>
      <c r="F8" s="1" t="s">
        <v>6</v>
      </c>
      <c r="G8" s="2">
        <v>105000</v>
      </c>
      <c r="H8" s="1" t="s">
        <v>7</v>
      </c>
      <c r="I8" s="1">
        <v>2022012561</v>
      </c>
      <c r="K8" s="11">
        <v>4.68</v>
      </c>
      <c r="L8" s="11">
        <v>4.68</v>
      </c>
      <c r="M8" s="11">
        <v>0</v>
      </c>
      <c r="N8" s="4">
        <f t="shared" si="0"/>
        <v>22435.897435897437</v>
      </c>
      <c r="O8" s="5">
        <f t="shared" si="1"/>
        <v>0.51505733323915148</v>
      </c>
      <c r="P8" s="1">
        <v>202</v>
      </c>
      <c r="Q8" s="1" t="s">
        <v>12</v>
      </c>
      <c r="R8" s="1" t="s">
        <v>27</v>
      </c>
    </row>
    <row r="9" spans="1:18" x14ac:dyDescent="0.25">
      <c r="C9" s="3"/>
      <c r="D9" s="2">
        <f>SUM(D4:D8)</f>
        <v>1022000</v>
      </c>
      <c r="G9" s="2">
        <f>SUM(G4:G8)</f>
        <v>929855</v>
      </c>
      <c r="L9" s="11">
        <f>SUM(L4:L8)</f>
        <v>52.63</v>
      </c>
      <c r="M9" s="18" t="s">
        <v>46</v>
      </c>
      <c r="N9" s="17">
        <f>AVERAGE(N4:N8)</f>
        <v>18815.39222133048</v>
      </c>
      <c r="O9" s="16">
        <f>+N9/43560</f>
        <v>0.43194197018665015</v>
      </c>
    </row>
    <row r="10" spans="1:18" x14ac:dyDescent="0.25">
      <c r="C10" s="3"/>
      <c r="D10" s="6"/>
      <c r="G10" s="6"/>
      <c r="M10" s="15" t="s">
        <v>43</v>
      </c>
      <c r="N10" s="12">
        <f>G9/L9</f>
        <v>17667.775033250997</v>
      </c>
      <c r="O10" s="13">
        <f t="shared" ref="O10" si="2">N10/43560</f>
        <v>0.40559630471191455</v>
      </c>
    </row>
    <row r="11" spans="1:18" x14ac:dyDescent="0.25">
      <c r="A11" s="1" t="s">
        <v>48</v>
      </c>
      <c r="M11" s="11" t="s">
        <v>47</v>
      </c>
      <c r="N11" s="4">
        <v>17700</v>
      </c>
    </row>
    <row r="12" spans="1:18" x14ac:dyDescent="0.25">
      <c r="A12" s="1" t="s">
        <v>49</v>
      </c>
    </row>
  </sheetData>
  <sortState xmlns:xlrd2="http://schemas.microsoft.com/office/spreadsheetml/2017/richdata2" ref="A4:BT8">
    <sortCondition ref="N4:N8"/>
  </sortState>
  <mergeCells count="1">
    <mergeCell ref="A2:R2"/>
  </mergeCells>
  <pageMargins left="0.7" right="0.7" top="0.75" bottom="0.75" header="0.3" footer="0.3"/>
  <pageSetup paperSize="17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Gooch, Liz</dc:creator>
  <cp:lastModifiedBy>Dave Cook</cp:lastModifiedBy>
  <cp:lastPrinted>2025-01-27T02:34:48Z</cp:lastPrinted>
  <dcterms:created xsi:type="dcterms:W3CDTF">2024-09-10T20:02:31Z</dcterms:created>
  <dcterms:modified xsi:type="dcterms:W3CDTF">2025-01-27T16:50:03Z</dcterms:modified>
</cp:coreProperties>
</file>