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E3632E9E-B4D9-491E-A669-94CFFA44E37A}" xr6:coauthVersionLast="47" xr6:coauthVersionMax="47" xr10:uidLastSave="{00000000-0000-0000-0000-000000000000}"/>
  <bookViews>
    <workbookView xWindow="2220" yWindow="2115" windowWidth="21345" windowHeight="10845" xr2:uid="{0C52BA58-A6B1-4B5A-8373-9C5C1550A179}"/>
  </bookViews>
  <sheets>
    <sheet name="salesSearch(2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H14" i="1"/>
  <c r="K16" i="1" s="1"/>
  <c r="K7" i="1"/>
  <c r="K11" i="1"/>
  <c r="K8" i="1"/>
  <c r="K9" i="1"/>
  <c r="K6" i="1"/>
  <c r="K5" i="1"/>
  <c r="K13" i="1"/>
  <c r="K12" i="1"/>
  <c r="K10" i="1"/>
  <c r="K15" i="1" l="1"/>
  <c r="K14" i="1"/>
</calcChain>
</file>

<file path=xl/sharedStrings.xml><?xml version="1.0" encoding="utf-8"?>
<sst xmlns="http://schemas.openxmlformats.org/spreadsheetml/2006/main" count="82" uniqueCount="68">
  <si>
    <t>Parcel</t>
  </si>
  <si>
    <t>Class</t>
  </si>
  <si>
    <t>Unit</t>
  </si>
  <si>
    <t>School</t>
  </si>
  <si>
    <t>Grantor</t>
  </si>
  <si>
    <t>Grantee</t>
  </si>
  <si>
    <t>Sale Date</t>
  </si>
  <si>
    <t>Sale Price</t>
  </si>
  <si>
    <t>Address</t>
  </si>
  <si>
    <t>Acres</t>
  </si>
  <si>
    <t>Terms</t>
  </si>
  <si>
    <t>TITTABAWASSEE TOWNSHIP</t>
  </si>
  <si>
    <t>FREELAND COMM SCHOOL DIST</t>
  </si>
  <si>
    <t>03-ARMS LENGTH</t>
  </si>
  <si>
    <t>THOMAS TOWNSHIP</t>
  </si>
  <si>
    <t>SWAN VALLEY SCHOOL DISTRICT</t>
  </si>
  <si>
    <t>CHESANING UNION SCHOOLS</t>
  </si>
  <si>
    <t>BRADY TOWNSHIP</t>
  </si>
  <si>
    <t>MERRILL COMM SCHOOL DISTRICT</t>
  </si>
  <si>
    <t>SWAN CREEK TOWNSHIP</t>
  </si>
  <si>
    <t>ST CHARLES COMMUNITY SCHOOLS</t>
  </si>
  <si>
    <t>HEMLOCK PUBLIC SCHOOL DIST</t>
  </si>
  <si>
    <t>Taymouth Township</t>
  </si>
  <si>
    <t>BIRCH RUN AREA SCHOOL DIST</t>
  </si>
  <si>
    <t>22-12-2-18-2002-002</t>
  </si>
  <si>
    <t>RICHLAND TOWNSHIP</t>
  </si>
  <si>
    <t>HARRIS, GARY F</t>
  </si>
  <si>
    <t>KEMERER MARK</t>
  </si>
  <si>
    <t>FROST</t>
  </si>
  <si>
    <t>Marion Township</t>
  </si>
  <si>
    <t>21-44-4-13-3003-000</t>
  </si>
  <si>
    <t>MAIER, MICHAEL E  SHEILA S</t>
  </si>
  <si>
    <t>STATE OF MICHIGAN</t>
  </si>
  <si>
    <t>S CHAPIN RD</t>
  </si>
  <si>
    <t>21-10-1-13-3003-000</t>
  </si>
  <si>
    <t>Brant Township</t>
  </si>
  <si>
    <t>27-10-5-08-1003-000</t>
  </si>
  <si>
    <t>RHINES, JOHN A</t>
  </si>
  <si>
    <t>HILL, TIMOTHY</t>
  </si>
  <si>
    <t>2000 E SLOAN</t>
  </si>
  <si>
    <t>08-10-2-08-1001-013</t>
  </si>
  <si>
    <t>SPANNAGEL, JACOB  JOANNE TRUST</t>
  </si>
  <si>
    <t>WACHOWICZ, JEFFREY S II  WENDY A</t>
  </si>
  <si>
    <t>ITHACA RD</t>
  </si>
  <si>
    <t>07-09-2-07-4005-003</t>
  </si>
  <si>
    <t>GROSS, WILLIAM</t>
  </si>
  <si>
    <t>SCHNEIDER, BRYAN</t>
  </si>
  <si>
    <t>W BRADY RD</t>
  </si>
  <si>
    <t>26-11-3-19-1007-003</t>
  </si>
  <si>
    <t>HIMMELEIN JOSEPH  CHRISTA</t>
  </si>
  <si>
    <t>WEISBARTH ANDREW  EMILY</t>
  </si>
  <si>
    <t>12600 LAKEFIELD RD</t>
  </si>
  <si>
    <t>28-12-3-35-3001-003</t>
  </si>
  <si>
    <t>WEBER, LAVERNE TRUST</t>
  </si>
  <si>
    <t>KLUCK, THOMAS  KAREN</t>
  </si>
  <si>
    <t>EDERER RD</t>
  </si>
  <si>
    <t>29-13-3-28-1002-003</t>
  </si>
  <si>
    <t>MUSULIN NICOLE A  MILAN</t>
  </si>
  <si>
    <t xml:space="preserve">OCZEPEK CODY </t>
  </si>
  <si>
    <t>MIDLAND RD</t>
  </si>
  <si>
    <t>Other parcels in sale</t>
  </si>
  <si>
    <t>Indicated 15 acre rate</t>
  </si>
  <si>
    <t>Average</t>
  </si>
  <si>
    <t>Aggregate</t>
  </si>
  <si>
    <t>Use</t>
  </si>
  <si>
    <t>SPAULDING 2026 LAND VALUE ANALYSIS SOUTH OF RIVER 15 ACRE</t>
  </si>
  <si>
    <t>There being no vacant sales in Spaulding Twp</t>
  </si>
  <si>
    <t>sales from Saginaw County will analyzed 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</si>
</sst>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5" fontId="0" fillId="0" borderId="0" xfId="0" applyNumberFormat="1"/>
    <xf numFmtId="0" fontId="0" fillId="0" borderId="0" xfId="0" applyAlignment="1">
      <alignment wrapText="1"/>
    </xf>
    <xf numFmtId="165" fontId="0" fillId="0" borderId="0" xfId="42" applyNumberFormat="1" applyFont="1" applyAlignment="1">
      <alignment wrapText="1"/>
    </xf>
    <xf numFmtId="165" fontId="0" fillId="0" borderId="0" xfId="42" applyNumberFormat="1" applyFont="1"/>
    <xf numFmtId="2" fontId="0" fillId="0" borderId="0" xfId="0" applyNumberFormat="1"/>
    <xf numFmtId="165" fontId="0" fillId="33" borderId="0" xfId="42" applyNumberFormat="1" applyFont="1" applyFill="1"/>
    <xf numFmtId="0" fontId="0" fillId="33" borderId="0" xfId="0" applyFill="1"/>
    <xf numFmtId="0" fontId="16" fillId="33" borderId="0" xfId="0" applyFont="1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13CD-CF06-444F-854A-B430DB798BDC}">
  <sheetPr>
    <pageSetUpPr fitToPage="1"/>
  </sheetPr>
  <dimension ref="A2:M17"/>
  <sheetViews>
    <sheetView tabSelected="1" workbookViewId="0">
      <selection activeCell="A18" sqref="A18"/>
    </sheetView>
  </sheetViews>
  <sheetFormatPr defaultRowHeight="15" x14ac:dyDescent="0.25"/>
  <cols>
    <col min="1" max="1" width="19.85546875" customWidth="1"/>
    <col min="2" max="2" width="6.5703125" customWidth="1"/>
    <col min="3" max="3" width="28.42578125" customWidth="1"/>
    <col min="4" max="4" width="36.5703125" customWidth="1"/>
    <col min="5" max="5" width="24.85546875" customWidth="1"/>
    <col min="6" max="6" width="21.28515625" customWidth="1"/>
    <col min="7" max="7" width="13.140625" customWidth="1"/>
    <col min="8" max="8" width="11.5703125" style="4" customWidth="1"/>
    <col min="9" max="9" width="19.140625" customWidth="1"/>
    <col min="10" max="10" width="8.140625" customWidth="1"/>
    <col min="11" max="11" width="11.28515625" style="4" customWidth="1"/>
    <col min="12" max="12" width="18.5703125" customWidth="1"/>
    <col min="13" max="13" width="17.85546875" customWidth="1"/>
  </cols>
  <sheetData>
    <row r="2" spans="1:13" x14ac:dyDescent="0.25">
      <c r="A2" s="8" t="s">
        <v>65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4" spans="1:13" s="2" customFormat="1" ht="3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3" t="s">
        <v>7</v>
      </c>
      <c r="I4" s="2" t="s">
        <v>8</v>
      </c>
      <c r="J4" s="2" t="s">
        <v>9</v>
      </c>
      <c r="K4" s="3" t="s">
        <v>61</v>
      </c>
      <c r="L4" s="2" t="s">
        <v>10</v>
      </c>
      <c r="M4" s="2" t="s">
        <v>60</v>
      </c>
    </row>
    <row r="5" spans="1:13" x14ac:dyDescent="0.25">
      <c r="A5" t="s">
        <v>44</v>
      </c>
      <c r="B5">
        <v>402</v>
      </c>
      <c r="C5" t="s">
        <v>17</v>
      </c>
      <c r="D5" t="s">
        <v>16</v>
      </c>
      <c r="E5" t="s">
        <v>45</v>
      </c>
      <c r="F5" t="s">
        <v>46</v>
      </c>
      <c r="G5" s="1">
        <v>45301</v>
      </c>
      <c r="H5" s="4">
        <v>36000</v>
      </c>
      <c r="I5" t="s">
        <v>47</v>
      </c>
      <c r="J5">
        <v>18.149999999999999</v>
      </c>
      <c r="K5" s="6">
        <f>+H5/J5*15</f>
        <v>29752.066115702481</v>
      </c>
      <c r="L5" t="s">
        <v>13</v>
      </c>
    </row>
    <row r="6" spans="1:13" x14ac:dyDescent="0.25">
      <c r="A6" t="s">
        <v>52</v>
      </c>
      <c r="B6">
        <v>402</v>
      </c>
      <c r="C6" t="s">
        <v>14</v>
      </c>
      <c r="D6" t="s">
        <v>15</v>
      </c>
      <c r="E6" t="s">
        <v>53</v>
      </c>
      <c r="F6" t="s">
        <v>54</v>
      </c>
      <c r="G6" s="1">
        <v>45532</v>
      </c>
      <c r="H6" s="4">
        <v>50000</v>
      </c>
      <c r="I6" t="s">
        <v>55</v>
      </c>
      <c r="J6">
        <v>16.87</v>
      </c>
      <c r="K6" s="6">
        <f>+H6/J6*15</f>
        <v>44457.617071724948</v>
      </c>
      <c r="L6" t="s">
        <v>13</v>
      </c>
    </row>
    <row r="7" spans="1:13" x14ac:dyDescent="0.25">
      <c r="A7" t="s">
        <v>40</v>
      </c>
      <c r="B7">
        <v>402</v>
      </c>
      <c r="C7" t="s">
        <v>35</v>
      </c>
      <c r="D7" t="s">
        <v>20</v>
      </c>
      <c r="E7" t="s">
        <v>41</v>
      </c>
      <c r="F7" t="s">
        <v>42</v>
      </c>
      <c r="G7" s="1">
        <v>45225</v>
      </c>
      <c r="H7" s="4">
        <v>45250</v>
      </c>
      <c r="I7" t="s">
        <v>43</v>
      </c>
      <c r="J7">
        <v>10.83</v>
      </c>
      <c r="K7" s="6">
        <f>+H7/J7*15</f>
        <v>62673.130193905818</v>
      </c>
      <c r="L7" t="s">
        <v>13</v>
      </c>
    </row>
    <row r="8" spans="1:13" x14ac:dyDescent="0.25">
      <c r="A8" t="s">
        <v>34</v>
      </c>
      <c r="B8">
        <v>402</v>
      </c>
      <c r="C8" t="s">
        <v>29</v>
      </c>
      <c r="D8" t="s">
        <v>18</v>
      </c>
      <c r="E8" t="s">
        <v>31</v>
      </c>
      <c r="F8" t="s">
        <v>32</v>
      </c>
      <c r="G8" s="1">
        <v>45145</v>
      </c>
      <c r="H8" s="4">
        <v>60000</v>
      </c>
      <c r="I8" t="s">
        <v>33</v>
      </c>
      <c r="J8">
        <v>13</v>
      </c>
      <c r="K8" s="6">
        <f>+H8/J8*15</f>
        <v>69230.769230769234</v>
      </c>
      <c r="L8" t="s">
        <v>13</v>
      </c>
    </row>
    <row r="9" spans="1:13" x14ac:dyDescent="0.25">
      <c r="A9" t="s">
        <v>30</v>
      </c>
      <c r="B9">
        <v>402</v>
      </c>
      <c r="C9" t="s">
        <v>29</v>
      </c>
      <c r="D9" t="s">
        <v>18</v>
      </c>
      <c r="E9" t="s">
        <v>31</v>
      </c>
      <c r="F9" t="s">
        <v>32</v>
      </c>
      <c r="G9" s="1">
        <v>45145</v>
      </c>
      <c r="H9" s="4">
        <v>60000</v>
      </c>
      <c r="I9" t="s">
        <v>33</v>
      </c>
      <c r="J9">
        <v>13</v>
      </c>
      <c r="K9" s="6">
        <f>+H9/J9*15</f>
        <v>69230.769230769234</v>
      </c>
      <c r="L9" t="s">
        <v>13</v>
      </c>
    </row>
    <row r="10" spans="1:13" x14ac:dyDescent="0.25">
      <c r="A10" t="s">
        <v>24</v>
      </c>
      <c r="B10">
        <v>402</v>
      </c>
      <c r="C10" t="s">
        <v>25</v>
      </c>
      <c r="D10" t="s">
        <v>21</v>
      </c>
      <c r="E10" t="s">
        <v>26</v>
      </c>
      <c r="F10" t="s">
        <v>27</v>
      </c>
      <c r="G10" s="1">
        <v>45079</v>
      </c>
      <c r="H10" s="4">
        <v>49000</v>
      </c>
      <c r="I10" t="s">
        <v>28</v>
      </c>
      <c r="J10">
        <v>10.56</v>
      </c>
      <c r="K10" s="6">
        <f>+H10/J10*15</f>
        <v>69602.272727272721</v>
      </c>
      <c r="L10" t="s">
        <v>13</v>
      </c>
    </row>
    <row r="11" spans="1:13" x14ac:dyDescent="0.25">
      <c r="A11" t="s">
        <v>56</v>
      </c>
      <c r="B11">
        <v>402</v>
      </c>
      <c r="C11" t="s">
        <v>11</v>
      </c>
      <c r="D11" t="s">
        <v>12</v>
      </c>
      <c r="E11" t="s">
        <v>57</v>
      </c>
      <c r="F11" t="s">
        <v>58</v>
      </c>
      <c r="G11" s="1">
        <v>45743</v>
      </c>
      <c r="H11" s="4">
        <v>60000</v>
      </c>
      <c r="I11" t="s">
        <v>59</v>
      </c>
      <c r="J11">
        <v>11</v>
      </c>
      <c r="K11" s="6">
        <f>+H11/J11*15</f>
        <v>81818.181818181823</v>
      </c>
      <c r="L11" t="s">
        <v>13</v>
      </c>
    </row>
    <row r="12" spans="1:13" x14ac:dyDescent="0.25">
      <c r="A12" t="s">
        <v>48</v>
      </c>
      <c r="B12">
        <v>402</v>
      </c>
      <c r="C12" t="s">
        <v>19</v>
      </c>
      <c r="D12" t="s">
        <v>20</v>
      </c>
      <c r="E12" t="s">
        <v>49</v>
      </c>
      <c r="F12" t="s">
        <v>50</v>
      </c>
      <c r="G12" s="1">
        <v>45531</v>
      </c>
      <c r="H12" s="4">
        <v>120000</v>
      </c>
      <c r="I12" t="s">
        <v>51</v>
      </c>
      <c r="J12">
        <v>19.84</v>
      </c>
      <c r="K12" s="6">
        <f>+H12/J12*15</f>
        <v>90725.806451612894</v>
      </c>
      <c r="L12" t="s">
        <v>13</v>
      </c>
    </row>
    <row r="13" spans="1:13" x14ac:dyDescent="0.25">
      <c r="A13" t="s">
        <v>36</v>
      </c>
      <c r="B13">
        <v>402</v>
      </c>
      <c r="C13" t="s">
        <v>22</v>
      </c>
      <c r="D13" t="s">
        <v>23</v>
      </c>
      <c r="E13" t="s">
        <v>37</v>
      </c>
      <c r="F13" t="s">
        <v>38</v>
      </c>
      <c r="G13" s="1">
        <v>45218</v>
      </c>
      <c r="H13" s="4">
        <v>128000</v>
      </c>
      <c r="I13" t="s">
        <v>39</v>
      </c>
      <c r="J13">
        <v>19.309999999999999</v>
      </c>
      <c r="K13" s="6">
        <f>+H13/J13*15</f>
        <v>99430.346970481623</v>
      </c>
      <c r="L13" t="s">
        <v>13</v>
      </c>
    </row>
    <row r="14" spans="1:13" x14ac:dyDescent="0.25">
      <c r="H14" s="4">
        <f>SUM(H5:H13)</f>
        <v>608250</v>
      </c>
      <c r="J14" s="5">
        <f>SUM(J5:J13)</f>
        <v>132.56</v>
      </c>
      <c r="K14" s="4">
        <f>SUM(K5:K13)</f>
        <v>616920.95981042087</v>
      </c>
    </row>
    <row r="15" spans="1:13" x14ac:dyDescent="0.25">
      <c r="K15" s="4">
        <f>AVERAGE(K9:K13)</f>
        <v>82161.475439663656</v>
      </c>
      <c r="L15" t="s">
        <v>62</v>
      </c>
    </row>
    <row r="16" spans="1:13" x14ac:dyDescent="0.25">
      <c r="A16" t="s">
        <v>66</v>
      </c>
      <c r="K16" s="4">
        <f>+H14/J14*15</f>
        <v>68827.323476161735</v>
      </c>
      <c r="L16" t="s">
        <v>63</v>
      </c>
    </row>
    <row r="17" spans="1:12" x14ac:dyDescent="0.25">
      <c r="A17" t="s">
        <v>67</v>
      </c>
      <c r="K17" s="6">
        <v>68800</v>
      </c>
      <c r="L17" s="7" t="s">
        <v>64</v>
      </c>
    </row>
  </sheetData>
  <sortState xmlns:xlrd2="http://schemas.microsoft.com/office/spreadsheetml/2017/richdata2" ref="A5:M13">
    <sortCondition ref="K5:K13"/>
  </sortState>
  <mergeCells count="1">
    <mergeCell ref="A2:L2"/>
  </mergeCells>
  <pageMargins left="0.7" right="0.7" top="0.75" bottom="0.75" header="0.3" footer="0.3"/>
  <pageSetup paperSize="17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salesSearch(20)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Cook</dc:creator>
  <cp:lastModifiedBy>Dave Cook</cp:lastModifiedBy>
  <cp:lastPrinted>2026-02-11T01:04:49Z</cp:lastPrinted>
  <dcterms:created xsi:type="dcterms:W3CDTF">2026-02-11T01:01:42Z</dcterms:created>
  <dcterms:modified xsi:type="dcterms:W3CDTF">2026-02-16T18:31:33Z</dcterms:modified>
</cp:coreProperties>
</file>