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7DE7F01-E6DF-40B5-A4B0-0868C3FDD940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H23" i="1"/>
  <c r="K11" i="1"/>
  <c r="K15" i="1"/>
  <c r="K5" i="1"/>
  <c r="K9" i="1"/>
  <c r="K7" i="1"/>
  <c r="K22" i="1"/>
  <c r="K6" i="1"/>
  <c r="K19" i="1"/>
  <c r="K14" i="1"/>
  <c r="K18" i="1"/>
  <c r="K16" i="1"/>
  <c r="K17" i="1"/>
  <c r="K8" i="1"/>
  <c r="K10" i="1"/>
  <c r="K13" i="1"/>
  <c r="K20" i="1"/>
  <c r="K12" i="1"/>
  <c r="K21" i="1"/>
  <c r="K24" i="1" l="1"/>
  <c r="K25" i="1"/>
  <c r="K23" i="1"/>
</calcChain>
</file>

<file path=xl/sharedStrings.xml><?xml version="1.0" encoding="utf-8"?>
<sst xmlns="http://schemas.openxmlformats.org/spreadsheetml/2006/main" count="137" uniqueCount="112">
  <si>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</si>
  <si>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</si>
  <si>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</si>
  <si>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</si>
  <si>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</si>
  <si>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</si>
  <si>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</si>
  <si>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</si>
  <si>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</si>
  <si>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</si>
  <si>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</si>
  <si>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</si>
  <si>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SWAN VALLEY SCHOOL DISTRICT</t>
  </si>
  <si>
    <t>KOCHVILLE TOWNSHIP</t>
  </si>
  <si>
    <t>SAGINAW CITY SCHOOL DISTRICT</t>
  </si>
  <si>
    <t>REIMERS LILLIE MAE</t>
  </si>
  <si>
    <t>JAMES TOWNSHIP</t>
  </si>
  <si>
    <t>CHESANING UNION SCHOOLS</t>
  </si>
  <si>
    <t>BRADY TOWNSHIP</t>
  </si>
  <si>
    <t>BALDWIN RD</t>
  </si>
  <si>
    <t>MERRILL COMM SCHOOL DISTRICT</t>
  </si>
  <si>
    <t>SWAN CREEK TOWNSHIP</t>
  </si>
  <si>
    <t>ST CHARLES COMMUNITY SCHOOLS</t>
  </si>
  <si>
    <t>Taymouth Township</t>
  </si>
  <si>
    <t>BIRCH RUN AREA SCHOOL DIST</t>
  </si>
  <si>
    <t>SOBIESKI MATTHEW  JULIE</t>
  </si>
  <si>
    <t>GARCHOW SHANNON</t>
  </si>
  <si>
    <t>12000 TRINKLEIN RD</t>
  </si>
  <si>
    <t>26-11-3-06-2007-002</t>
  </si>
  <si>
    <t>BAY CITY SCHOOL DISTRICT</t>
  </si>
  <si>
    <t>Marion Township</t>
  </si>
  <si>
    <t>07-09-2-08-2002-012</t>
  </si>
  <si>
    <t>KIENITZ, STEVEN K</t>
  </si>
  <si>
    <t xml:space="preserve">BELANGER, BRENT  MITCHELL </t>
  </si>
  <si>
    <t>BIRCH RUN TOWNSHIP</t>
  </si>
  <si>
    <t>MAPLE GROVE</t>
  </si>
  <si>
    <t>NEW LOTHROP AREA PUBLIC SD</t>
  </si>
  <si>
    <t>16-11-4-06-1003-001</t>
  </si>
  <si>
    <t>WEBER, ERIC S</t>
  </si>
  <si>
    <t>EURICH, DYLAN</t>
  </si>
  <si>
    <t>2338 WEIGL RD</t>
  </si>
  <si>
    <t>18-13-4-22-2004-012</t>
  </si>
  <si>
    <t>PLUME CHAD S</t>
  </si>
  <si>
    <t>GAUDREAU BRENT</t>
  </si>
  <si>
    <t>7605 KRAENZLEIN RD</t>
  </si>
  <si>
    <t>26-11-3-32-2011-003</t>
  </si>
  <si>
    <t>GEHRCKE DAVID  DIANE</t>
  </si>
  <si>
    <t>CUELLAR ERNESTO JR</t>
  </si>
  <si>
    <t>ANDREWS RD</t>
  </si>
  <si>
    <t>18-13-4-27-3002-012</t>
  </si>
  <si>
    <t>VENTIMIGLIA ALEXANDER  BRILINSKI A</t>
  </si>
  <si>
    <t>27-10-5-08-4001-005</t>
  </si>
  <si>
    <t>LEACH, RICHARD E  CHARLES L</t>
  </si>
  <si>
    <t>HOLBROOK, MICHAEL R  BRIONNA M</t>
  </si>
  <si>
    <t>2606 E SLOAN E</t>
  </si>
  <si>
    <t>21-10-1-22-4004-000</t>
  </si>
  <si>
    <t>BROWN CHAD E</t>
  </si>
  <si>
    <t>CURNS, GERALD</t>
  </si>
  <si>
    <t>11950 S MERRILL RD</t>
  </si>
  <si>
    <t>07-09-2-23-1001-008</t>
  </si>
  <si>
    <t>PELTIER, TRACEY</t>
  </si>
  <si>
    <t xml:space="preserve">VERNOOY, MARK A </t>
  </si>
  <si>
    <t>14055 W PEET RD</t>
  </si>
  <si>
    <t>S MERIDIAN RD</t>
  </si>
  <si>
    <t>05-10-6-13-4003-004</t>
  </si>
  <si>
    <t>SCHMITZER, RUTH  WILLIAMS, TRAVIS</t>
  </si>
  <si>
    <t>WAGGONER, TY A  MARY N</t>
  </si>
  <si>
    <t>S REESE RD</t>
  </si>
  <si>
    <t>20-09-4-05-4005-002</t>
  </si>
  <si>
    <t>RUDDY, L W  M R</t>
  </si>
  <si>
    <t>KRUPP, JEREMY  SAMANTHA</t>
  </si>
  <si>
    <t>14000 BRIGGS</t>
  </si>
  <si>
    <t>Other parcels in sale</t>
  </si>
  <si>
    <t>03-ARM'S LENGTH</t>
  </si>
  <si>
    <t>Midland County</t>
  </si>
  <si>
    <t>33-TO BE DETERMINED</t>
  </si>
  <si>
    <t>081-160-004-011-00</t>
  </si>
  <si>
    <t>GROSS, TIMOTHY P &amp; EMILY E TRUST</t>
  </si>
  <si>
    <t>DHILLON, JESSICA</t>
  </si>
  <si>
    <t>2255 N LYNN ST</t>
  </si>
  <si>
    <t>140-009-300-130-00</t>
  </si>
  <si>
    <t>MILLER, HOWARD R &amp; LOIS M H&amp;W ESTAT</t>
  </si>
  <si>
    <t>REWERTS, DANIEL &amp; EMILY</t>
  </si>
  <si>
    <t>08-ESTATE</t>
  </si>
  <si>
    <t>130-015-300-107-00</t>
  </si>
  <si>
    <t>MEISSNER, VERNON A TRUST</t>
  </si>
  <si>
    <t>GRIDER, JIM</t>
  </si>
  <si>
    <t>6042 N JEFFERSON RD</t>
  </si>
  <si>
    <t>100-025-400-000-00</t>
  </si>
  <si>
    <t>PARISH COMMUNICATIONS</t>
  </si>
  <si>
    <t>WISNESKI, AMY</t>
  </si>
  <si>
    <t>W GORDONVILLE RD</t>
  </si>
  <si>
    <t>090-710-500-030-00</t>
  </si>
  <si>
    <t>DESHANO COMMUNITY FOUNDATION</t>
  </si>
  <si>
    <t>RABIDEAU, CHAD C</t>
  </si>
  <si>
    <t>E MONROE RD</t>
  </si>
  <si>
    <t>050-015-200-046-00</t>
  </si>
  <si>
    <t>GEILING, JAMES M</t>
  </si>
  <si>
    <t>DESMARTEAUX, SCOTT</t>
  </si>
  <si>
    <t>576 E CURTIS RD</t>
  </si>
  <si>
    <t>020-031-100-390-00</t>
  </si>
  <si>
    <t>BERTHUME, NEIL &amp; KERRY</t>
  </si>
  <si>
    <t>HOLLEY, LUKE</t>
  </si>
  <si>
    <t>1325 N COLEMAN RD</t>
  </si>
  <si>
    <t>Indicated 1.5 acre rate</t>
  </si>
  <si>
    <t>Average</t>
  </si>
  <si>
    <t>Aggregate</t>
  </si>
  <si>
    <t>Use</t>
  </si>
  <si>
    <t>SPAULDING 2026 LAND VALUE ANALYSIS NORTH OF RIVER 1.5 ACRE</t>
  </si>
  <si>
    <t>There being no vacant sales in Spaulding Twp</t>
  </si>
  <si>
    <t xml:space="preserve">sales from Saginaw &amp; Midland Counties 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</si>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</sst>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5" fontId="0" fillId="0" borderId="0" xfId="42" applyNumberFormat="1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5" fontId="0" fillId="0" borderId="0" xfId="42" applyNumberFormat="1" applyFont="1" applyAlignment="1">
      <alignment wrapText="1"/>
    </xf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27"/>
  <sheetViews>
    <sheetView tabSelected="1" topLeftCell="D6" workbookViewId="0">
      <selection activeCell="A28" sqref="A28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30" customWidth="1"/>
    <col min="6" max="6" width="21.28515625" customWidth="1"/>
    <col min="7" max="7" width="13.140625" style="1" customWidth="1"/>
    <col min="8" max="8" width="15" style="2" customWidth="1"/>
    <col min="9" max="9" width="19.140625" customWidth="1"/>
    <col min="10" max="10" width="8.140625" customWidth="1"/>
    <col min="11" max="11" width="13.7109375" style="2" customWidth="1"/>
    <col min="12" max="12" width="18.5703125" customWidth="1"/>
    <col min="13" max="13" width="17.85546875" customWidth="1"/>
  </cols>
  <sheetData>
    <row r="2" spans="1:13" x14ac:dyDescent="0.25">
      <c r="A2" s="8" t="s">
        <v>108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3" s="3" customFormat="1" ht="30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3" t="s">
        <v>8</v>
      </c>
      <c r="J4" s="3" t="s">
        <v>9</v>
      </c>
      <c r="K4" s="5" t="s">
        <v>104</v>
      </c>
      <c r="L4" s="3" t="s">
        <v>10</v>
      </c>
      <c r="M4" s="3" t="s">
        <v>72</v>
      </c>
    </row>
    <row r="5" spans="1:13" x14ac:dyDescent="0.25">
      <c r="A5" t="s">
        <v>80</v>
      </c>
      <c r="B5">
        <v>402</v>
      </c>
      <c r="C5" t="s">
        <v>74</v>
      </c>
      <c r="E5" t="s">
        <v>81</v>
      </c>
      <c r="F5" t="s">
        <v>82</v>
      </c>
      <c r="G5" s="1">
        <v>45457</v>
      </c>
      <c r="H5" s="2">
        <v>9000</v>
      </c>
      <c r="I5" t="s">
        <v>63</v>
      </c>
      <c r="J5">
        <v>1</v>
      </c>
      <c r="K5" s="2">
        <f>+H5/J5*1.5</f>
        <v>13500</v>
      </c>
      <c r="L5" t="s">
        <v>83</v>
      </c>
    </row>
    <row r="6" spans="1:13" x14ac:dyDescent="0.25">
      <c r="A6" t="s">
        <v>31</v>
      </c>
      <c r="B6">
        <v>402</v>
      </c>
      <c r="C6" t="s">
        <v>18</v>
      </c>
      <c r="D6" t="s">
        <v>17</v>
      </c>
      <c r="E6" t="s">
        <v>32</v>
      </c>
      <c r="F6" t="s">
        <v>33</v>
      </c>
      <c r="G6" s="1">
        <v>45140</v>
      </c>
      <c r="H6" s="2">
        <v>13000</v>
      </c>
      <c r="I6" t="s">
        <v>19</v>
      </c>
      <c r="J6">
        <v>1.44</v>
      </c>
      <c r="K6" s="2">
        <f>+H6/J6*1.5</f>
        <v>13541.666666666666</v>
      </c>
      <c r="L6" t="s">
        <v>11</v>
      </c>
    </row>
    <row r="7" spans="1:13" x14ac:dyDescent="0.25">
      <c r="A7" t="s">
        <v>88</v>
      </c>
      <c r="B7">
        <v>202</v>
      </c>
      <c r="C7" t="s">
        <v>74</v>
      </c>
      <c r="E7" t="s">
        <v>89</v>
      </c>
      <c r="F7" t="s">
        <v>90</v>
      </c>
      <c r="G7" s="1">
        <v>45273</v>
      </c>
      <c r="H7" s="2">
        <v>10500</v>
      </c>
      <c r="I7" t="s">
        <v>91</v>
      </c>
      <c r="J7">
        <v>1.1599999999999999</v>
      </c>
      <c r="K7" s="2">
        <f>+H7/J7*1.5</f>
        <v>13577.586206896551</v>
      </c>
      <c r="L7" t="s">
        <v>75</v>
      </c>
    </row>
    <row r="8" spans="1:13" x14ac:dyDescent="0.25">
      <c r="A8" t="s">
        <v>51</v>
      </c>
      <c r="B8">
        <v>402</v>
      </c>
      <c r="C8" t="s">
        <v>23</v>
      </c>
      <c r="D8" t="s">
        <v>24</v>
      </c>
      <c r="E8" t="s">
        <v>52</v>
      </c>
      <c r="F8" t="s">
        <v>53</v>
      </c>
      <c r="G8" s="1">
        <v>45427</v>
      </c>
      <c r="H8" s="2">
        <v>18750</v>
      </c>
      <c r="I8" t="s">
        <v>54</v>
      </c>
      <c r="J8">
        <v>2</v>
      </c>
      <c r="K8" s="2">
        <f>+H8/J8*1.5</f>
        <v>14062.5</v>
      </c>
      <c r="L8" t="s">
        <v>11</v>
      </c>
    </row>
    <row r="9" spans="1:13" x14ac:dyDescent="0.25">
      <c r="A9" t="s">
        <v>84</v>
      </c>
      <c r="B9">
        <v>402</v>
      </c>
      <c r="C9" t="s">
        <v>74</v>
      </c>
      <c r="E9" t="s">
        <v>85</v>
      </c>
      <c r="F9" t="s">
        <v>86</v>
      </c>
      <c r="G9" s="1">
        <v>45496</v>
      </c>
      <c r="H9" s="2">
        <v>10000</v>
      </c>
      <c r="I9" t="s">
        <v>87</v>
      </c>
      <c r="J9">
        <v>1.06</v>
      </c>
      <c r="K9" s="2">
        <f>+H9/J9*1.5</f>
        <v>14150.943396226416</v>
      </c>
      <c r="L9" t="s">
        <v>73</v>
      </c>
    </row>
    <row r="10" spans="1:13" x14ac:dyDescent="0.25">
      <c r="A10" t="s">
        <v>96</v>
      </c>
      <c r="B10">
        <v>402</v>
      </c>
      <c r="C10" t="s">
        <v>74</v>
      </c>
      <c r="E10" t="s">
        <v>97</v>
      </c>
      <c r="F10" t="s">
        <v>98</v>
      </c>
      <c r="G10" s="1">
        <v>45205</v>
      </c>
      <c r="H10" s="2">
        <v>20000</v>
      </c>
      <c r="I10" t="s">
        <v>99</v>
      </c>
      <c r="J10">
        <v>2.02</v>
      </c>
      <c r="K10" s="2">
        <f>+H10/J10*1.5</f>
        <v>14851.485148514852</v>
      </c>
      <c r="L10" t="s">
        <v>75</v>
      </c>
    </row>
    <row r="11" spans="1:13" x14ac:dyDescent="0.25">
      <c r="A11" t="s">
        <v>76</v>
      </c>
      <c r="B11">
        <v>402</v>
      </c>
      <c r="C11" t="s">
        <v>74</v>
      </c>
      <c r="E11" t="s">
        <v>77</v>
      </c>
      <c r="F11" t="s">
        <v>78</v>
      </c>
      <c r="G11" s="1">
        <v>45490</v>
      </c>
      <c r="H11" s="2">
        <v>9000</v>
      </c>
      <c r="I11" t="s">
        <v>79</v>
      </c>
      <c r="J11">
        <v>0.9</v>
      </c>
      <c r="K11" s="2">
        <f>+H11/J11*1.5</f>
        <v>15000</v>
      </c>
    </row>
    <row r="12" spans="1:13" x14ac:dyDescent="0.25">
      <c r="A12" t="s">
        <v>45</v>
      </c>
      <c r="B12">
        <v>402</v>
      </c>
      <c r="C12" t="s">
        <v>21</v>
      </c>
      <c r="D12" t="s">
        <v>22</v>
      </c>
      <c r="E12" t="s">
        <v>46</v>
      </c>
      <c r="F12" t="s">
        <v>47</v>
      </c>
      <c r="G12" s="1">
        <v>45369</v>
      </c>
      <c r="H12" s="2">
        <v>21500</v>
      </c>
      <c r="I12" t="s">
        <v>48</v>
      </c>
      <c r="J12">
        <v>2.06</v>
      </c>
      <c r="K12" s="2">
        <f>+H12/J12*1.5</f>
        <v>15655.339805825242</v>
      </c>
      <c r="L12" t="s">
        <v>11</v>
      </c>
    </row>
    <row r="13" spans="1:13" x14ac:dyDescent="0.25">
      <c r="A13" t="s">
        <v>100</v>
      </c>
      <c r="B13">
        <v>402</v>
      </c>
      <c r="C13" t="s">
        <v>74</v>
      </c>
      <c r="E13" t="s">
        <v>101</v>
      </c>
      <c r="F13" t="s">
        <v>102</v>
      </c>
      <c r="G13" s="1">
        <v>45188</v>
      </c>
      <c r="H13" s="2">
        <v>22000</v>
      </c>
      <c r="I13" t="s">
        <v>103</v>
      </c>
      <c r="J13">
        <v>2.0299999999999998</v>
      </c>
      <c r="K13" s="2">
        <f>+H13/J13*1.5</f>
        <v>16256.157635467982</v>
      </c>
      <c r="L13" t="s">
        <v>73</v>
      </c>
    </row>
    <row r="14" spans="1:13" x14ac:dyDescent="0.25">
      <c r="A14" t="s">
        <v>28</v>
      </c>
      <c r="B14">
        <v>402</v>
      </c>
      <c r="C14" t="s">
        <v>21</v>
      </c>
      <c r="D14" t="s">
        <v>22</v>
      </c>
      <c r="E14" t="s">
        <v>25</v>
      </c>
      <c r="F14" t="s">
        <v>26</v>
      </c>
      <c r="G14" s="1">
        <v>45093</v>
      </c>
      <c r="H14" s="2">
        <v>18500</v>
      </c>
      <c r="I14" t="s">
        <v>27</v>
      </c>
      <c r="J14">
        <v>1.62</v>
      </c>
      <c r="K14" s="2">
        <f>+H14/J14*1.5</f>
        <v>17129.629629629628</v>
      </c>
      <c r="L14" t="s">
        <v>11</v>
      </c>
    </row>
    <row r="15" spans="1:13" x14ac:dyDescent="0.25">
      <c r="A15" t="s">
        <v>41</v>
      </c>
      <c r="B15">
        <v>402</v>
      </c>
      <c r="C15" t="s">
        <v>13</v>
      </c>
      <c r="D15" t="s">
        <v>29</v>
      </c>
      <c r="E15" t="s">
        <v>42</v>
      </c>
      <c r="F15" t="s">
        <v>43</v>
      </c>
      <c r="G15" s="1">
        <v>45351</v>
      </c>
      <c r="H15" s="2">
        <v>12000</v>
      </c>
      <c r="I15" t="s">
        <v>44</v>
      </c>
      <c r="J15">
        <v>1</v>
      </c>
      <c r="K15" s="2">
        <f>+H15/J15*1.5</f>
        <v>18000</v>
      </c>
      <c r="L15" t="s">
        <v>11</v>
      </c>
    </row>
    <row r="16" spans="1:13" x14ac:dyDescent="0.25">
      <c r="A16" t="s">
        <v>59</v>
      </c>
      <c r="B16">
        <v>402</v>
      </c>
      <c r="C16" t="s">
        <v>18</v>
      </c>
      <c r="D16" t="s">
        <v>17</v>
      </c>
      <c r="E16" t="s">
        <v>60</v>
      </c>
      <c r="F16" t="s">
        <v>61</v>
      </c>
      <c r="G16" s="1">
        <v>45499</v>
      </c>
      <c r="H16" s="2">
        <v>25000</v>
      </c>
      <c r="I16" t="s">
        <v>62</v>
      </c>
      <c r="J16">
        <v>2</v>
      </c>
      <c r="K16" s="2">
        <f>+H16/J16*1.5</f>
        <v>18750</v>
      </c>
      <c r="L16" t="s">
        <v>11</v>
      </c>
    </row>
    <row r="17" spans="1:12" x14ac:dyDescent="0.25">
      <c r="A17" t="s">
        <v>68</v>
      </c>
      <c r="B17">
        <v>402</v>
      </c>
      <c r="C17" t="s">
        <v>35</v>
      </c>
      <c r="D17" t="s">
        <v>36</v>
      </c>
      <c r="E17" t="s">
        <v>69</v>
      </c>
      <c r="F17" t="s">
        <v>70</v>
      </c>
      <c r="G17" s="1">
        <v>45709</v>
      </c>
      <c r="H17" s="2">
        <v>25000</v>
      </c>
      <c r="I17" t="s">
        <v>71</v>
      </c>
      <c r="J17">
        <v>2</v>
      </c>
      <c r="K17" s="2">
        <f>+H17/J17*1.5</f>
        <v>18750</v>
      </c>
      <c r="L17" t="s">
        <v>11</v>
      </c>
    </row>
    <row r="18" spans="1:12" x14ac:dyDescent="0.25">
      <c r="A18" t="s">
        <v>64</v>
      </c>
      <c r="B18">
        <v>402</v>
      </c>
      <c r="C18" t="s">
        <v>34</v>
      </c>
      <c r="D18" t="s">
        <v>24</v>
      </c>
      <c r="E18" t="s">
        <v>65</v>
      </c>
      <c r="F18" t="s">
        <v>66</v>
      </c>
      <c r="G18" s="1">
        <v>45694</v>
      </c>
      <c r="H18" s="2">
        <v>24500</v>
      </c>
      <c r="I18" t="s">
        <v>67</v>
      </c>
      <c r="J18">
        <v>1.837</v>
      </c>
      <c r="K18" s="2">
        <f>+H18/J18*1.5</f>
        <v>20005.443658138269</v>
      </c>
      <c r="L18" t="s">
        <v>11</v>
      </c>
    </row>
    <row r="19" spans="1:12" x14ac:dyDescent="0.25">
      <c r="A19" t="s">
        <v>92</v>
      </c>
      <c r="B19">
        <v>402</v>
      </c>
      <c r="C19" t="s">
        <v>74</v>
      </c>
      <c r="E19" t="s">
        <v>93</v>
      </c>
      <c r="F19" t="s">
        <v>94</v>
      </c>
      <c r="G19" s="1">
        <v>45106</v>
      </c>
      <c r="H19" s="2">
        <v>20000</v>
      </c>
      <c r="I19" t="s">
        <v>95</v>
      </c>
      <c r="J19">
        <v>1.46</v>
      </c>
      <c r="K19" s="2">
        <f>+H19/J19*1.5</f>
        <v>20547.945205479453</v>
      </c>
      <c r="L19" t="s">
        <v>73</v>
      </c>
    </row>
    <row r="20" spans="1:12" x14ac:dyDescent="0.25">
      <c r="A20" t="s">
        <v>49</v>
      </c>
      <c r="B20">
        <v>402</v>
      </c>
      <c r="C20" t="s">
        <v>13</v>
      </c>
      <c r="D20" t="s">
        <v>14</v>
      </c>
      <c r="E20" t="s">
        <v>15</v>
      </c>
      <c r="F20" t="s">
        <v>50</v>
      </c>
      <c r="G20" s="1">
        <v>45372</v>
      </c>
      <c r="H20" s="2">
        <v>28000</v>
      </c>
      <c r="J20">
        <v>2.04</v>
      </c>
      <c r="K20" s="2">
        <f>+H20/J20*1.5</f>
        <v>20588.235294117647</v>
      </c>
      <c r="L20" t="s">
        <v>11</v>
      </c>
    </row>
    <row r="21" spans="1:12" x14ac:dyDescent="0.25">
      <c r="A21" t="s">
        <v>37</v>
      </c>
      <c r="B21">
        <v>402</v>
      </c>
      <c r="C21" t="s">
        <v>16</v>
      </c>
      <c r="D21" t="s">
        <v>12</v>
      </c>
      <c r="E21" t="s">
        <v>38</v>
      </c>
      <c r="F21" t="s">
        <v>39</v>
      </c>
      <c r="G21" s="1">
        <v>45349</v>
      </c>
      <c r="H21" s="2">
        <v>30000</v>
      </c>
      <c r="I21" t="s">
        <v>40</v>
      </c>
      <c r="J21">
        <v>2.13</v>
      </c>
      <c r="K21" s="2">
        <f>+H21/J21*1.5</f>
        <v>21126.760563380281</v>
      </c>
      <c r="L21" t="s">
        <v>11</v>
      </c>
    </row>
    <row r="22" spans="1:12" x14ac:dyDescent="0.25">
      <c r="A22" t="s">
        <v>55</v>
      </c>
      <c r="B22">
        <v>402</v>
      </c>
      <c r="C22" t="s">
        <v>30</v>
      </c>
      <c r="D22" t="s">
        <v>20</v>
      </c>
      <c r="E22" t="s">
        <v>56</v>
      </c>
      <c r="F22" t="s">
        <v>57</v>
      </c>
      <c r="G22" s="1">
        <v>45491</v>
      </c>
      <c r="H22" s="2">
        <v>20000</v>
      </c>
      <c r="I22" t="s">
        <v>58</v>
      </c>
      <c r="J22">
        <v>1.4</v>
      </c>
      <c r="K22" s="2">
        <f>+H22/J22*1.5</f>
        <v>21428.571428571428</v>
      </c>
      <c r="L22" t="s">
        <v>11</v>
      </c>
    </row>
    <row r="23" spans="1:12" x14ac:dyDescent="0.25">
      <c r="H23" s="2">
        <f>SUM(H5:H22)</f>
        <v>336750</v>
      </c>
      <c r="J23">
        <f>SUM(J5:J22)</f>
        <v>29.156999999999996</v>
      </c>
      <c r="K23" s="2">
        <f>SUM(K5:K22)</f>
        <v>306922.26463891438</v>
      </c>
    </row>
    <row r="24" spans="1:12" x14ac:dyDescent="0.25">
      <c r="K24" s="2">
        <f>AVERAGE(K5:K22)</f>
        <v>17051.236924384131</v>
      </c>
      <c r="L24" t="s">
        <v>105</v>
      </c>
    </row>
    <row r="25" spans="1:12" x14ac:dyDescent="0.25">
      <c r="A25" t="s">
        <v>109</v>
      </c>
      <c r="K25" s="2">
        <f>+H23/J23*1.5</f>
        <v>17324.313200946603</v>
      </c>
      <c r="L25" t="s">
        <v>106</v>
      </c>
    </row>
    <row r="26" spans="1:12" x14ac:dyDescent="0.25">
      <c r="A26" t="s">
        <v>110</v>
      </c>
      <c r="K26" s="6">
        <v>17300</v>
      </c>
      <c r="L26" s="7" t="s">
        <v>107</v>
      </c>
    </row>
    <row r="27" spans="1:12" x14ac:dyDescent="0.25">
      <c r="A27" t="s">
        <v>111</v>
      </c>
    </row>
  </sheetData>
  <sortState xmlns:xlrd2="http://schemas.microsoft.com/office/spreadsheetml/2017/richdata2" ref="A5:M22">
    <sortCondition ref="K5:K22"/>
  </sortState>
  <mergeCells count="1">
    <mergeCell ref="A2:L2"/>
  </mergeCells>
  <pageMargins left="0.7" right="0.7" top="0.75" bottom="0.75" header="0.3" footer="0.3"/>
  <pageSetup paperSize="17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2026-02-11T17:47:04Z</cp:lastPrinted>
  <dcterms:created xsi:type="dcterms:W3CDTF">2026-02-11T01:01:42Z</dcterms:created>
  <dcterms:modified xsi:type="dcterms:W3CDTF">2026-02-16T22:13:55Z</dcterms:modified>
</cp:coreProperties>
</file>