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A877121-C3C3-42F2-B91F-4753EE40A1F8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H23" i="1"/>
  <c r="J23" i="1"/>
  <c r="K21" i="1"/>
  <c r="K22" i="1"/>
  <c r="K17" i="1"/>
  <c r="K18" i="1"/>
  <c r="K19" i="1"/>
  <c r="K20" i="1"/>
  <c r="K15" i="1"/>
  <c r="K16" i="1"/>
  <c r="K11" i="1"/>
  <c r="K10" i="1"/>
  <c r="K8" i="1"/>
  <c r="K9" i="1"/>
  <c r="K14" i="1"/>
  <c r="K12" i="1"/>
  <c r="K5" i="1"/>
  <c r="K7" i="1"/>
  <c r="K6" i="1"/>
  <c r="K13" i="1"/>
  <c r="K25" i="1" l="1"/>
  <c r="K23" i="1"/>
</calcChain>
</file>

<file path=xl/sharedStrings.xml><?xml version="1.0" encoding="utf-8"?>
<sst xmlns="http://schemas.openxmlformats.org/spreadsheetml/2006/main" count="131" uniqueCount="104">
  <si>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</si>
  <si>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</si>
  <si>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</si>
  <si>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</si>
  <si>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</si>
  <si>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</si>
  <si>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</si>
  <si>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</si>
  <si>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</si>
  <si>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</si>
  <si>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</si>
  <si>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</si>
  <si>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KOCHVILLE TOWNSHIP</t>
  </si>
  <si>
    <t>SAGINAW CITY SCHOOL DISTRICT</t>
  </si>
  <si>
    <t>09-11-5-09-4007-000</t>
  </si>
  <si>
    <t>BRIDGEPORT TOWNSHIP</t>
  </si>
  <si>
    <t>BRIDGEPORT-SPAULDING C S D</t>
  </si>
  <si>
    <t xml:space="preserve">BROUET JEAN CHRISTOPHER </t>
  </si>
  <si>
    <t>MACKAY RONALD</t>
  </si>
  <si>
    <t>3800 TOWERLINE RD</t>
  </si>
  <si>
    <t>SWAN CREEK TOWNSHIP</t>
  </si>
  <si>
    <t>ST CHARLES COMMUNITY SCHOOLS</t>
  </si>
  <si>
    <t>Fremont</t>
  </si>
  <si>
    <t>HEMLOCK PUBLIC SCHOOL DIST</t>
  </si>
  <si>
    <t>15-11-2-30-2002-007</t>
  </si>
  <si>
    <t>WILSON, SPENCE  DEBORAH</t>
  </si>
  <si>
    <t>DYJAK, CHRISTINE</t>
  </si>
  <si>
    <t>KEYSOR JOSIAH  BETHANY</t>
  </si>
  <si>
    <t>LAKEFIELD RD</t>
  </si>
  <si>
    <t>22-12-2-18-2002-002</t>
  </si>
  <si>
    <t>RICHLAND TOWNSHIP</t>
  </si>
  <si>
    <t>HARRIS, GARY F</t>
  </si>
  <si>
    <t>KEMERER MARK</t>
  </si>
  <si>
    <t>FROST</t>
  </si>
  <si>
    <t>18-13-4-25-4002-000</t>
  </si>
  <si>
    <t>DAVIS, EDWARD R</t>
  </si>
  <si>
    <t>ZS REAL ESTATE LLC</t>
  </si>
  <si>
    <t>21-10-1-36-2003-004</t>
  </si>
  <si>
    <t>Marion Township</t>
  </si>
  <si>
    <t>ASHLEY COMMUNITY SCHOOLS</t>
  </si>
  <si>
    <t>LACKER, W J  B J</t>
  </si>
  <si>
    <t>EVANS, WILLIAM V  KATHY A</t>
  </si>
  <si>
    <t>W BURT RD</t>
  </si>
  <si>
    <t>12-09-1-11-4003-005</t>
  </si>
  <si>
    <t>CHAPIN TOWNSHIP</t>
  </si>
  <si>
    <t>WICKE, J E</t>
  </si>
  <si>
    <t>SURDOCK, ROBERT III  KYLIE</t>
  </si>
  <si>
    <t>CUPP RD</t>
  </si>
  <si>
    <t>Brant Township</t>
  </si>
  <si>
    <t>26-11-3-19-1007-007</t>
  </si>
  <si>
    <t>DENNIS ERIC  ALEXANDRA</t>
  </si>
  <si>
    <t>08-10-2-08-1001-013</t>
  </si>
  <si>
    <t>SPANNAGEL, JACOB  JOANNE TRUST</t>
  </si>
  <si>
    <t>WACHOWICZ, JEFFREY S II  WENDY A</t>
  </si>
  <si>
    <t>ITHACA RD</t>
  </si>
  <si>
    <t>SQUARE HUSKY INVESTMENTS LLC</t>
  </si>
  <si>
    <t>MILLER SHELDON</t>
  </si>
  <si>
    <t>18-13-4-24-1005-000</t>
  </si>
  <si>
    <t>VENOY RD</t>
  </si>
  <si>
    <t>Other parcels in sale</t>
  </si>
  <si>
    <t>03-ARM'S LENGTH</t>
  </si>
  <si>
    <t>Midland County</t>
  </si>
  <si>
    <t>33-TO BE DETERMINED</t>
  </si>
  <si>
    <t>W GORDONVILLE RD</t>
  </si>
  <si>
    <t>S MAGRUDER RD</t>
  </si>
  <si>
    <t>100-025-300-101-00</t>
  </si>
  <si>
    <t>BLIESENER, ROBBIE L</t>
  </si>
  <si>
    <t>WEST, ALAN A</t>
  </si>
  <si>
    <t>374 W GORDONVILLE RD</t>
  </si>
  <si>
    <t>030-010-400-375-00</t>
  </si>
  <si>
    <t>JOHNSON, JOE J</t>
  </si>
  <si>
    <t>NIA, SIAVASH S</t>
  </si>
  <si>
    <t>4148 W ISABELLA RD</t>
  </si>
  <si>
    <t>030-031-300-001-00</t>
  </si>
  <si>
    <t>GILBERT, CARLYLE</t>
  </si>
  <si>
    <t>YANG, MARK &amp; NANCY</t>
  </si>
  <si>
    <t>W DOPP RD</t>
  </si>
  <si>
    <t>070-015-400-350-00</t>
  </si>
  <si>
    <t>DAVIS, WILLIAM L JR</t>
  </si>
  <si>
    <t>NEXTACRE WEST LLC</t>
  </si>
  <si>
    <t>S ALAMANDO RD</t>
  </si>
  <si>
    <t>070-014-200-100-00</t>
  </si>
  <si>
    <t>COOK, JACK G</t>
  </si>
  <si>
    <t>ROBINSON, CHRISTINE S &amp; JAY E</t>
  </si>
  <si>
    <t>3989 W SHEPHERD RD</t>
  </si>
  <si>
    <t>070-011-400-240-00</t>
  </si>
  <si>
    <t>WING, DANIEL P</t>
  </si>
  <si>
    <t>WAHL, ANTHONY R &amp; AMBER C</t>
  </si>
  <si>
    <t>100-032-200-010-00</t>
  </si>
  <si>
    <t>FROST, ESTELLA L TRUST</t>
  </si>
  <si>
    <t>SIMPLE LAND SOLUTIONS LLC</t>
  </si>
  <si>
    <t>100-034-100-800-00</t>
  </si>
  <si>
    <t>LIMMER, RICKY H</t>
  </si>
  <si>
    <t>MARTIN, JEREMY &amp; LEAH</t>
  </si>
  <si>
    <t>S WHITE BIRCH LN</t>
  </si>
  <si>
    <t>YOUNK, CHRISTOPHER</t>
  </si>
  <si>
    <t>SPAULDING 2026 LAND VALUE ANALYSIS NORTH OF RIVER 10 ACRE</t>
  </si>
  <si>
    <t>Indicated 10 acre rate</t>
  </si>
  <si>
    <t>Average</t>
  </si>
  <si>
    <t>Aggregate</t>
  </si>
  <si>
    <t>Use</t>
  </si>
  <si>
    <t>There being no vacant sales in Spaulding Twp</t>
  </si>
  <si>
    <t xml:space="preserve">sales from Saginaw &amp; Midland Counties 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</si>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</sst>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65" fontId="0" fillId="0" borderId="0" xfId="42" applyNumberFormat="1" applyFont="1"/>
    <xf numFmtId="165" fontId="0" fillId="0" borderId="0" xfId="42" applyNumberFormat="1" applyFont="1" applyAlignment="1">
      <alignment wrapText="1"/>
    </xf>
    <xf numFmtId="165" fontId="0" fillId="0" borderId="0" xfId="0" applyNumberFormat="1"/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1:M27"/>
  <sheetViews>
    <sheetView tabSelected="1" workbookViewId="0">
      <selection activeCell="A28" sqref="A28"/>
    </sheetView>
  </sheetViews>
  <sheetFormatPr defaultRowHeight="15" x14ac:dyDescent="0.25"/>
  <cols>
    <col min="1" max="1" width="19.85546875" customWidth="1"/>
    <col min="2" max="2" width="6.5703125" customWidth="1"/>
    <col min="3" max="3" width="21" customWidth="1"/>
    <col min="4" max="4" width="23.140625" customWidth="1"/>
    <col min="5" max="5" width="25.5703125" customWidth="1"/>
    <col min="6" max="6" width="18.42578125" customWidth="1"/>
    <col min="7" max="7" width="15.5703125" style="2" customWidth="1"/>
    <col min="8" max="8" width="9.42578125" customWidth="1"/>
    <col min="9" max="9" width="19.140625" customWidth="1"/>
    <col min="10" max="10" width="8.140625" customWidth="1"/>
    <col min="11" max="11" width="11.28515625" customWidth="1"/>
    <col min="12" max="12" width="18.5703125" customWidth="1"/>
    <col min="13" max="13" width="17.85546875" customWidth="1"/>
  </cols>
  <sheetData>
    <row r="1" spans="1:13" x14ac:dyDescent="0.25">
      <c r="H1" s="2"/>
    </row>
    <row r="2" spans="1:13" x14ac:dyDescent="0.25">
      <c r="A2" s="7" t="s">
        <v>96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3" s="1" customFormat="1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3" t="s">
        <v>6</v>
      </c>
      <c r="H4" s="1" t="s">
        <v>7</v>
      </c>
      <c r="I4" s="1" t="s">
        <v>8</v>
      </c>
      <c r="J4" s="1" t="s">
        <v>9</v>
      </c>
      <c r="K4" s="1" t="s">
        <v>97</v>
      </c>
      <c r="L4" s="1" t="s">
        <v>10</v>
      </c>
      <c r="M4" s="1" t="s">
        <v>59</v>
      </c>
    </row>
    <row r="5" spans="1:13" x14ac:dyDescent="0.25">
      <c r="A5" t="s">
        <v>88</v>
      </c>
      <c r="B5">
        <v>402</v>
      </c>
      <c r="C5" t="s">
        <v>61</v>
      </c>
      <c r="E5" t="s">
        <v>89</v>
      </c>
      <c r="F5" t="s">
        <v>90</v>
      </c>
      <c r="G5" s="2">
        <v>45558</v>
      </c>
      <c r="H5">
        <v>20200</v>
      </c>
      <c r="I5" t="s">
        <v>63</v>
      </c>
      <c r="J5">
        <v>10.050000000000001</v>
      </c>
      <c r="K5" s="5">
        <f>+H5/J5*10</f>
        <v>20099.502487562189</v>
      </c>
    </row>
    <row r="6" spans="1:13" x14ac:dyDescent="0.25">
      <c r="A6" t="s">
        <v>43</v>
      </c>
      <c r="B6">
        <v>402</v>
      </c>
      <c r="C6" t="s">
        <v>44</v>
      </c>
      <c r="D6" t="s">
        <v>39</v>
      </c>
      <c r="E6" t="s">
        <v>45</v>
      </c>
      <c r="F6" t="s">
        <v>46</v>
      </c>
      <c r="G6" s="2">
        <v>45145</v>
      </c>
      <c r="H6">
        <v>25000</v>
      </c>
      <c r="I6" t="s">
        <v>47</v>
      </c>
      <c r="J6">
        <v>10.06</v>
      </c>
      <c r="K6" s="5">
        <f>+H6/J6*10</f>
        <v>24850.89463220676</v>
      </c>
      <c r="L6" t="s">
        <v>11</v>
      </c>
    </row>
    <row r="7" spans="1:13" x14ac:dyDescent="0.25">
      <c r="A7" t="s">
        <v>91</v>
      </c>
      <c r="B7">
        <v>402</v>
      </c>
      <c r="C7" t="s">
        <v>61</v>
      </c>
      <c r="E7" t="s">
        <v>92</v>
      </c>
      <c r="F7" t="s">
        <v>93</v>
      </c>
      <c r="G7" s="2">
        <v>45058</v>
      </c>
      <c r="H7">
        <v>25000</v>
      </c>
      <c r="I7" t="s">
        <v>94</v>
      </c>
      <c r="J7">
        <v>10.050000000000001</v>
      </c>
      <c r="K7" s="5">
        <f>+H7/J7*10</f>
        <v>24875.621890547263</v>
      </c>
      <c r="L7" t="s">
        <v>62</v>
      </c>
    </row>
    <row r="8" spans="1:13" x14ac:dyDescent="0.25">
      <c r="A8" t="s">
        <v>73</v>
      </c>
      <c r="B8">
        <v>402</v>
      </c>
      <c r="C8" t="s">
        <v>61</v>
      </c>
      <c r="E8" t="s">
        <v>74</v>
      </c>
      <c r="F8" t="s">
        <v>75</v>
      </c>
      <c r="G8" s="2">
        <v>45135</v>
      </c>
      <c r="H8">
        <v>25000</v>
      </c>
      <c r="I8" t="s">
        <v>76</v>
      </c>
      <c r="J8">
        <v>10</v>
      </c>
      <c r="K8" s="5">
        <f>+H8/J8*10</f>
        <v>25000</v>
      </c>
    </row>
    <row r="9" spans="1:13" x14ac:dyDescent="0.25">
      <c r="A9" t="s">
        <v>77</v>
      </c>
      <c r="B9">
        <v>402</v>
      </c>
      <c r="C9" t="s">
        <v>61</v>
      </c>
      <c r="E9" t="s">
        <v>78</v>
      </c>
      <c r="F9" t="s">
        <v>79</v>
      </c>
      <c r="G9" s="2">
        <v>45594</v>
      </c>
      <c r="H9">
        <v>25000</v>
      </c>
      <c r="I9" t="s">
        <v>80</v>
      </c>
      <c r="J9">
        <v>10</v>
      </c>
      <c r="K9" s="5">
        <f>+H9/J9*10</f>
        <v>25000</v>
      </c>
    </row>
    <row r="10" spans="1:13" x14ac:dyDescent="0.25">
      <c r="A10" t="s">
        <v>49</v>
      </c>
      <c r="B10">
        <v>402</v>
      </c>
      <c r="C10" t="s">
        <v>20</v>
      </c>
      <c r="D10" t="s">
        <v>21</v>
      </c>
      <c r="E10" t="s">
        <v>27</v>
      </c>
      <c r="F10" t="s">
        <v>50</v>
      </c>
      <c r="G10" s="2">
        <v>45220</v>
      </c>
      <c r="H10">
        <v>33640</v>
      </c>
      <c r="I10" t="s">
        <v>28</v>
      </c>
      <c r="J10">
        <v>9.9700000000000006</v>
      </c>
      <c r="K10" s="5">
        <f>+H10/J10*10</f>
        <v>33741.223671013038</v>
      </c>
      <c r="L10" t="s">
        <v>11</v>
      </c>
    </row>
    <row r="11" spans="1:13" x14ac:dyDescent="0.25">
      <c r="A11" t="s">
        <v>34</v>
      </c>
      <c r="B11">
        <v>402</v>
      </c>
      <c r="C11" t="s">
        <v>12</v>
      </c>
      <c r="D11" t="s">
        <v>13</v>
      </c>
      <c r="E11" t="s">
        <v>35</v>
      </c>
      <c r="F11" t="s">
        <v>36</v>
      </c>
      <c r="G11" s="2">
        <v>45100</v>
      </c>
      <c r="H11">
        <v>35000</v>
      </c>
      <c r="J11">
        <v>9.42</v>
      </c>
      <c r="K11" s="5">
        <f>+H11/J11*10</f>
        <v>37154.989384288747</v>
      </c>
      <c r="L11" t="s">
        <v>11</v>
      </c>
    </row>
    <row r="12" spans="1:13" x14ac:dyDescent="0.25">
      <c r="A12" t="s">
        <v>85</v>
      </c>
      <c r="B12">
        <v>402</v>
      </c>
      <c r="C12" t="s">
        <v>61</v>
      </c>
      <c r="E12" t="s">
        <v>86</v>
      </c>
      <c r="F12" t="s">
        <v>87</v>
      </c>
      <c r="G12" s="2">
        <v>45026</v>
      </c>
      <c r="H12">
        <v>37500</v>
      </c>
      <c r="I12" t="s">
        <v>64</v>
      </c>
      <c r="J12">
        <v>10.01</v>
      </c>
      <c r="K12" s="5">
        <f>+H12/J12*10</f>
        <v>37462.537462537461</v>
      </c>
      <c r="L12" t="s">
        <v>60</v>
      </c>
    </row>
    <row r="13" spans="1:13" x14ac:dyDescent="0.25">
      <c r="A13" t="s">
        <v>14</v>
      </c>
      <c r="B13">
        <v>402</v>
      </c>
      <c r="C13" t="s">
        <v>15</v>
      </c>
      <c r="D13" t="s">
        <v>16</v>
      </c>
      <c r="E13" t="s">
        <v>17</v>
      </c>
      <c r="F13" t="s">
        <v>18</v>
      </c>
      <c r="G13" s="2">
        <v>45057</v>
      </c>
      <c r="H13">
        <v>34500</v>
      </c>
      <c r="I13" t="s">
        <v>19</v>
      </c>
      <c r="J13">
        <v>9.1999999999999993</v>
      </c>
      <c r="K13" s="5">
        <f>+H13/J13*10</f>
        <v>37500.000000000007</v>
      </c>
      <c r="L13" t="s">
        <v>11</v>
      </c>
    </row>
    <row r="14" spans="1:13" x14ac:dyDescent="0.25">
      <c r="A14" t="s">
        <v>81</v>
      </c>
      <c r="B14">
        <v>402</v>
      </c>
      <c r="C14" t="s">
        <v>61</v>
      </c>
      <c r="E14" t="s">
        <v>82</v>
      </c>
      <c r="F14" t="s">
        <v>83</v>
      </c>
      <c r="G14" s="2">
        <v>45308</v>
      </c>
      <c r="H14">
        <v>38000</v>
      </c>
      <c r="I14" t="s">
        <v>84</v>
      </c>
      <c r="J14">
        <v>10</v>
      </c>
      <c r="K14" s="5">
        <f>+H14/J14*10</f>
        <v>38000</v>
      </c>
      <c r="L14" t="s">
        <v>62</v>
      </c>
    </row>
    <row r="15" spans="1:13" x14ac:dyDescent="0.25">
      <c r="A15" t="s">
        <v>88</v>
      </c>
      <c r="B15">
        <v>402</v>
      </c>
      <c r="C15" t="s">
        <v>61</v>
      </c>
      <c r="E15" t="s">
        <v>90</v>
      </c>
      <c r="F15" t="s">
        <v>95</v>
      </c>
      <c r="G15" s="2">
        <v>45562</v>
      </c>
      <c r="H15">
        <v>38450</v>
      </c>
      <c r="I15" t="s">
        <v>63</v>
      </c>
      <c r="J15">
        <v>10.050000000000001</v>
      </c>
      <c r="K15" s="5">
        <f>+H15/J15*10</f>
        <v>38258.706467661694</v>
      </c>
      <c r="L15" t="s">
        <v>62</v>
      </c>
    </row>
    <row r="16" spans="1:13" x14ac:dyDescent="0.25">
      <c r="A16" t="s">
        <v>51</v>
      </c>
      <c r="B16">
        <v>402</v>
      </c>
      <c r="C16" t="s">
        <v>48</v>
      </c>
      <c r="D16" t="s">
        <v>21</v>
      </c>
      <c r="E16" t="s">
        <v>52</v>
      </c>
      <c r="F16" t="s">
        <v>53</v>
      </c>
      <c r="G16" s="2">
        <v>45225</v>
      </c>
      <c r="H16">
        <v>45250</v>
      </c>
      <c r="I16" t="s">
        <v>54</v>
      </c>
      <c r="J16">
        <v>10.83</v>
      </c>
      <c r="K16" s="5">
        <f>+H16/J16*10</f>
        <v>41782.086795937212</v>
      </c>
      <c r="L16" t="s">
        <v>11</v>
      </c>
    </row>
    <row r="17" spans="1:12" x14ac:dyDescent="0.25">
      <c r="A17" t="s">
        <v>24</v>
      </c>
      <c r="B17">
        <v>402</v>
      </c>
      <c r="C17" t="s">
        <v>22</v>
      </c>
      <c r="D17" t="s">
        <v>23</v>
      </c>
      <c r="E17" t="s">
        <v>25</v>
      </c>
      <c r="F17" t="s">
        <v>26</v>
      </c>
      <c r="G17" s="2">
        <v>45065</v>
      </c>
      <c r="H17">
        <v>45000</v>
      </c>
      <c r="J17">
        <v>10.01</v>
      </c>
      <c r="K17" s="5">
        <f>+H17/J17*10</f>
        <v>44955.044955044956</v>
      </c>
      <c r="L17" t="s">
        <v>11</v>
      </c>
    </row>
    <row r="18" spans="1:12" x14ac:dyDescent="0.25">
      <c r="A18" t="s">
        <v>69</v>
      </c>
      <c r="B18">
        <v>402</v>
      </c>
      <c r="C18" t="s">
        <v>61</v>
      </c>
      <c r="E18" t="s">
        <v>70</v>
      </c>
      <c r="F18" t="s">
        <v>71</v>
      </c>
      <c r="G18" s="2">
        <v>45155</v>
      </c>
      <c r="H18">
        <v>45000</v>
      </c>
      <c r="I18" t="s">
        <v>72</v>
      </c>
      <c r="J18">
        <v>9.84</v>
      </c>
      <c r="K18" s="5">
        <f>+H18/J18*10</f>
        <v>45731.707317073167</v>
      </c>
    </row>
    <row r="19" spans="1:12" x14ac:dyDescent="0.25">
      <c r="A19" t="s">
        <v>29</v>
      </c>
      <c r="B19">
        <v>402</v>
      </c>
      <c r="C19" t="s">
        <v>30</v>
      </c>
      <c r="D19" t="s">
        <v>23</v>
      </c>
      <c r="E19" t="s">
        <v>31</v>
      </c>
      <c r="F19" t="s">
        <v>32</v>
      </c>
      <c r="G19" s="2">
        <v>45079</v>
      </c>
      <c r="H19">
        <v>49000</v>
      </c>
      <c r="I19" t="s">
        <v>33</v>
      </c>
      <c r="J19">
        <v>10.56</v>
      </c>
      <c r="K19" s="5">
        <f>+H19/J19*10</f>
        <v>46401.515151515152</v>
      </c>
      <c r="L19" t="s">
        <v>11</v>
      </c>
    </row>
    <row r="20" spans="1:12" x14ac:dyDescent="0.25">
      <c r="A20" t="s">
        <v>37</v>
      </c>
      <c r="B20">
        <v>402</v>
      </c>
      <c r="C20" t="s">
        <v>38</v>
      </c>
      <c r="D20" t="s">
        <v>39</v>
      </c>
      <c r="E20" t="s">
        <v>40</v>
      </c>
      <c r="F20" t="s">
        <v>41</v>
      </c>
      <c r="G20" s="2">
        <v>45133</v>
      </c>
      <c r="H20">
        <v>48000</v>
      </c>
      <c r="I20" t="s">
        <v>42</v>
      </c>
      <c r="J20">
        <v>10</v>
      </c>
      <c r="K20" s="5">
        <f>+H20/J20*10</f>
        <v>48000</v>
      </c>
      <c r="L20" t="s">
        <v>11</v>
      </c>
    </row>
    <row r="21" spans="1:12" x14ac:dyDescent="0.25">
      <c r="A21" t="s">
        <v>57</v>
      </c>
      <c r="B21">
        <v>402</v>
      </c>
      <c r="C21" t="s">
        <v>12</v>
      </c>
      <c r="D21" t="s">
        <v>13</v>
      </c>
      <c r="E21" t="s">
        <v>55</v>
      </c>
      <c r="F21" t="s">
        <v>56</v>
      </c>
      <c r="G21" s="2">
        <v>45513</v>
      </c>
      <c r="H21">
        <v>50000</v>
      </c>
      <c r="I21" t="s">
        <v>58</v>
      </c>
      <c r="J21">
        <v>10.34</v>
      </c>
      <c r="K21" s="5">
        <f>+H21/J21*10</f>
        <v>48355.899419729205</v>
      </c>
      <c r="L21" t="s">
        <v>11</v>
      </c>
    </row>
    <row r="22" spans="1:12" x14ac:dyDescent="0.25">
      <c r="A22" t="s">
        <v>65</v>
      </c>
      <c r="B22">
        <v>402</v>
      </c>
      <c r="C22" t="s">
        <v>61</v>
      </c>
      <c r="E22" t="s">
        <v>66</v>
      </c>
      <c r="F22" t="s">
        <v>67</v>
      </c>
      <c r="G22" s="2">
        <v>45138</v>
      </c>
      <c r="H22">
        <v>45000</v>
      </c>
      <c r="I22" t="s">
        <v>68</v>
      </c>
      <c r="J22">
        <v>9.2100000000000009</v>
      </c>
      <c r="K22" s="5">
        <f>+H22/J22*10</f>
        <v>48859.934853420193</v>
      </c>
      <c r="L22" t="s">
        <v>60</v>
      </c>
    </row>
    <row r="23" spans="1:12" x14ac:dyDescent="0.25">
      <c r="H23">
        <f>SUM(H5:H22)</f>
        <v>664540</v>
      </c>
      <c r="J23">
        <f>SUM(J5:J22)</f>
        <v>179.60000000000002</v>
      </c>
      <c r="K23" s="4">
        <f>SUM(K5:K22)</f>
        <v>666029.66448853724</v>
      </c>
    </row>
    <row r="24" spans="1:12" x14ac:dyDescent="0.25">
      <c r="K24" s="4">
        <f>AVERAGE(K5:K22)</f>
        <v>37001.64802714096</v>
      </c>
      <c r="L24" t="s">
        <v>98</v>
      </c>
    </row>
    <row r="25" spans="1:12" x14ac:dyDescent="0.25">
      <c r="A25" t="s">
        <v>101</v>
      </c>
      <c r="K25" s="2">
        <f>+H23/J23*10</f>
        <v>37001.113585746098</v>
      </c>
      <c r="L25" t="s">
        <v>99</v>
      </c>
    </row>
    <row r="26" spans="1:12" x14ac:dyDescent="0.25">
      <c r="A26" t="s">
        <v>102</v>
      </c>
      <c r="K26" s="5">
        <v>37000</v>
      </c>
      <c r="L26" s="6" t="s">
        <v>100</v>
      </c>
    </row>
    <row r="27" spans="1:12" x14ac:dyDescent="0.25">
      <c r="A27" t="s">
        <v>103</v>
      </c>
    </row>
  </sheetData>
  <sortState xmlns:xlrd2="http://schemas.microsoft.com/office/spreadsheetml/2017/richdata2" ref="A5:M22">
    <sortCondition ref="K5:K22"/>
  </sortState>
  <mergeCells count="1">
    <mergeCell ref="A2:L2"/>
  </mergeCells>
  <pageMargins left="0.7" right="0.7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2026-02-16T23:48:40Z</cp:lastPrinted>
  <dcterms:created xsi:type="dcterms:W3CDTF">2026-02-11T01:01:42Z</dcterms:created>
  <dcterms:modified xsi:type="dcterms:W3CDTF">2026-02-16T23:50:55Z</dcterms:modified>
</cp:coreProperties>
</file>