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267CA71-9285-46F5-BD7D-794EA5AC9F74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J38" i="1"/>
  <c r="H38" i="1"/>
  <c r="K32" i="1"/>
  <c r="K29" i="1"/>
  <c r="K27" i="1"/>
  <c r="K34" i="1"/>
  <c r="K21" i="1"/>
  <c r="K6" i="1"/>
  <c r="K13" i="1"/>
  <c r="K14" i="1"/>
  <c r="K30" i="1"/>
  <c r="K33" i="1"/>
  <c r="K28" i="1"/>
  <c r="K9" i="1"/>
  <c r="K12" i="1"/>
  <c r="K11" i="1"/>
  <c r="K7" i="1"/>
  <c r="K37" i="1"/>
  <c r="K31" i="1"/>
  <c r="K26" i="1"/>
  <c r="K35" i="1"/>
  <c r="K36" i="1"/>
  <c r="K16" i="1"/>
  <c r="K24" i="1"/>
  <c r="K15" i="1"/>
  <c r="K20" i="1"/>
  <c r="K23" i="1"/>
  <c r="K19" i="1"/>
  <c r="K17" i="1"/>
  <c r="K10" i="1"/>
  <c r="K25" i="1"/>
  <c r="K8" i="1"/>
  <c r="K22" i="1"/>
  <c r="K5" i="1"/>
  <c r="K18" i="1"/>
  <c r="K40" i="1" l="1"/>
  <c r="K38" i="1"/>
</calcChain>
</file>

<file path=xl/sharedStrings.xml><?xml version="1.0" encoding="utf-8"?>
<sst xmlns="http://schemas.openxmlformats.org/spreadsheetml/2006/main" count="215" uniqueCount="159">
  <si>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</si>
  <si>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</si>
  <si>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</si>
  <si>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</si>
  <si>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</si>
  <si>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</si>
  <si>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</si>
  <si>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</si>
  <si>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</si>
  <si>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</si>
  <si>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</si>
  <si>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</si>
  <si>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THOMAS TOWNSHIP</t>
  </si>
  <si>
    <t>SWAN VALLEY SCHOOL DISTRICT</t>
  </si>
  <si>
    <t>KOCHVILLE TOWNSHIP</t>
  </si>
  <si>
    <t>SAGINAW CITY SCHOOL DISTRICT</t>
  </si>
  <si>
    <t>CHESANING UNION SCHOOLS</t>
  </si>
  <si>
    <t>BRADY TOWNSHIP</t>
  </si>
  <si>
    <t>09-11-5-09-4007-000</t>
  </si>
  <si>
    <t>BRIDGEPORT TOWNSHIP</t>
  </si>
  <si>
    <t>BRIDGEPORT-SPAULDING C S D</t>
  </si>
  <si>
    <t xml:space="preserve">BROUET JEAN CHRISTOPHER </t>
  </si>
  <si>
    <t>MACKAY RONALD</t>
  </si>
  <si>
    <t>3800 TOWERLINE RD</t>
  </si>
  <si>
    <t>MERRILL COMM SCHOOL DISTRICT</t>
  </si>
  <si>
    <t>SWAN CREEK TOWNSHIP</t>
  </si>
  <si>
    <t>ST CHARLES COMMUNITY SCHOOLS</t>
  </si>
  <si>
    <t>Fremont</t>
  </si>
  <si>
    <t>HEMLOCK PUBLIC SCHOOL DIST</t>
  </si>
  <si>
    <t>15-11-2-30-2002-007</t>
  </si>
  <si>
    <t>WILSON, SPENCE  DEBORAH</t>
  </si>
  <si>
    <t>DYJAK, CHRISTINE</t>
  </si>
  <si>
    <t>KEYSOR JOSIAH  BETHANY</t>
  </si>
  <si>
    <t>LAKEFIELD RD</t>
  </si>
  <si>
    <t>22-12-2-18-2002-002</t>
  </si>
  <si>
    <t>RICHLAND TOWNSHIP</t>
  </si>
  <si>
    <t>HARRIS, GARY F</t>
  </si>
  <si>
    <t>KEMERER MARK</t>
  </si>
  <si>
    <t>FROST</t>
  </si>
  <si>
    <t>18-13-4-25-4002-000</t>
  </si>
  <si>
    <t>DAVIS, EDWARD R</t>
  </si>
  <si>
    <t>ZS REAL ESTATE LLC</t>
  </si>
  <si>
    <t>Marion Township</t>
  </si>
  <si>
    <t>ASHLEY COMMUNITY SCHOOLS</t>
  </si>
  <si>
    <t>12-09-1-11-4003-005</t>
  </si>
  <si>
    <t>CHAPIN TOWNSHIP</t>
  </si>
  <si>
    <t>WICKE, J E</t>
  </si>
  <si>
    <t>SURDOCK, ROBERT III  KYLIE</t>
  </si>
  <si>
    <t>CUPP RD</t>
  </si>
  <si>
    <t>21-44-4-13-3003-000</t>
  </si>
  <si>
    <t>MAIER, MICHAEL E  SHEILA S</t>
  </si>
  <si>
    <t>STATE OF MICHIGAN</t>
  </si>
  <si>
    <t>S CHAPIN RD</t>
  </si>
  <si>
    <t>21-10-1-13-3003-000</t>
  </si>
  <si>
    <t>Brant Township</t>
  </si>
  <si>
    <t>26-11-3-19-1007-007</t>
  </si>
  <si>
    <t>DENNIS ERIC  ALEXANDRA</t>
  </si>
  <si>
    <t>08-10-2-08-1001-013</t>
  </si>
  <si>
    <t>SPANNAGEL, JACOB  JOANNE TRUST</t>
  </si>
  <si>
    <t>WACHOWICZ, JEFFREY S II  WENDY A</t>
  </si>
  <si>
    <t>ITHACA RD</t>
  </si>
  <si>
    <t>07-09-2-07-4005-003</t>
  </si>
  <si>
    <t>GROSS, WILLIAM</t>
  </si>
  <si>
    <t>SCHNEIDER, BRYAN</t>
  </si>
  <si>
    <t>W BRADY RD</t>
  </si>
  <si>
    <t>09-11-5-33-1009-001</t>
  </si>
  <si>
    <t>DANIELS KIZZY (KENESHA TAYLOR)</t>
  </si>
  <si>
    <t xml:space="preserve">COON GERALD  COON MELODY A </t>
  </si>
  <si>
    <t>E CURTIS RD</t>
  </si>
  <si>
    <t>S MERIDIAN RD</t>
  </si>
  <si>
    <t>28-12-3-35-3001-003</t>
  </si>
  <si>
    <t>WEBER, LAVERNE TRUST</t>
  </si>
  <si>
    <t>KLUCK, THOMAS  KAREN</t>
  </si>
  <si>
    <t>EDERER RD</t>
  </si>
  <si>
    <t>Other parcels in sale</t>
  </si>
  <si>
    <t>402</t>
  </si>
  <si>
    <t>Bay County</t>
  </si>
  <si>
    <t>03-ARM'S LENGTH</t>
  </si>
  <si>
    <t>060-002-300-010-02</t>
  </si>
  <si>
    <t>W M-61</t>
  </si>
  <si>
    <t>140-018-400-045-00</t>
  </si>
  <si>
    <t>W NORTH UNION RD</t>
  </si>
  <si>
    <t>Midland County</t>
  </si>
  <si>
    <t>33-TO BE DETERMINED</t>
  </si>
  <si>
    <t>W GORDONVILLE RD</t>
  </si>
  <si>
    <t>N MERIDIAN RD</t>
  </si>
  <si>
    <t>S MAGRUDER RD</t>
  </si>
  <si>
    <t>030-010-400-375-00</t>
  </si>
  <si>
    <t>JOHNSON, JOE J</t>
  </si>
  <si>
    <t>NIA, SIAVASH S</t>
  </si>
  <si>
    <t>4148 W ISABELLA RD</t>
  </si>
  <si>
    <t>030-019-100-325-00</t>
  </si>
  <si>
    <t>JAMERSON, NATHANIEL TRUST</t>
  </si>
  <si>
    <t>KNOPP, DEANNA M &amp; BRIAN J</t>
  </si>
  <si>
    <t>S COLEMAN RD</t>
  </si>
  <si>
    <t>030-031-300-001-00</t>
  </si>
  <si>
    <t>GILBERT, CARLYLE</t>
  </si>
  <si>
    <t>YANG, MARK &amp; NANCY</t>
  </si>
  <si>
    <t>W DOPP RD</t>
  </si>
  <si>
    <t>070-015-400-350-00</t>
  </si>
  <si>
    <t>DAVIS, WILLIAM L JR</t>
  </si>
  <si>
    <t>NEXTACRE WEST LLC</t>
  </si>
  <si>
    <t>S ALAMANDO RD</t>
  </si>
  <si>
    <t>070-014-200-100-00</t>
  </si>
  <si>
    <t>COOK, JACK G</t>
  </si>
  <si>
    <t>ROBINSON, CHRISTINE S &amp; JAY E</t>
  </si>
  <si>
    <t>3989 W SHEPHERD RD</t>
  </si>
  <si>
    <t>070-011-400-240-00</t>
  </si>
  <si>
    <t>WING, DANIEL P</t>
  </si>
  <si>
    <t>WAHL, ANTHONY R &amp; AMBER C</t>
  </si>
  <si>
    <t>100-032-200-010-00</t>
  </si>
  <si>
    <t>FROST, ESTELLA L TRUST</t>
  </si>
  <si>
    <t>SIMPLE LAND SOLUTIONS LLC</t>
  </si>
  <si>
    <t>100-034-100-800-00</t>
  </si>
  <si>
    <t>LIMMER, RICKY H</t>
  </si>
  <si>
    <t>MARTIN, JEREMY &amp; LEAH</t>
  </si>
  <si>
    <t>S WHITE BIRCH LN</t>
  </si>
  <si>
    <t>100-034-200-260-00</t>
  </si>
  <si>
    <t>MURRAY, MARK G &amp; JUSTEN L</t>
  </si>
  <si>
    <t>1422 W EDDIE LN</t>
  </si>
  <si>
    <t>100-025-100-151-00</t>
  </si>
  <si>
    <t>NOACK, DEAN &amp; MARY ELLEN TRUST</t>
  </si>
  <si>
    <t>KEYES, JOHN T</t>
  </si>
  <si>
    <t>160-024-400-131-00</t>
  </si>
  <si>
    <t>ROBINSON, BERNARD L TRUST</t>
  </si>
  <si>
    <t>TODD, MICHAEL &amp; BRIDGETT</t>
  </si>
  <si>
    <t>5011 N M-18</t>
  </si>
  <si>
    <t>020-026-200-051-00</t>
  </si>
  <si>
    <t>COOMBS, KENNETH W &amp; HEATHER L H&amp;W</t>
  </si>
  <si>
    <t>WEISS, NOAH</t>
  </si>
  <si>
    <t>1950 N ALAMANDO RD</t>
  </si>
  <si>
    <t>METHNER, KARSON</t>
  </si>
  <si>
    <t>MOSE, SHANE R</t>
  </si>
  <si>
    <t>110-021-200-292-00</t>
  </si>
  <si>
    <t>EASY PROPERTY SOLUTIONS LLC</t>
  </si>
  <si>
    <t>WINTER, JESSE &amp; ERIN</t>
  </si>
  <si>
    <t>E BOULIS DR</t>
  </si>
  <si>
    <t>100-008-400-195-00</t>
  </si>
  <si>
    <t>OKEEFE, MICHAEL &amp; LESIA</t>
  </si>
  <si>
    <t>MAKI, WILLIAM C &amp; HEIDI J TRUST</t>
  </si>
  <si>
    <t>N BRONCOS DR</t>
  </si>
  <si>
    <t>170-008-100-352-00</t>
  </si>
  <si>
    <t>DESJARDINS, RICHARD E</t>
  </si>
  <si>
    <t>DIXON, DION P &amp; SHELLEY</t>
  </si>
  <si>
    <t>536 SHELER ST</t>
  </si>
  <si>
    <t>110-033-300-130-00</t>
  </si>
  <si>
    <t>SCHIATTONE, MICHAEL A &amp; MARY TRUST</t>
  </si>
  <si>
    <t>CZARNECKI, TERRY &amp; NICOLE</t>
  </si>
  <si>
    <t>100-016-400-300-00</t>
  </si>
  <si>
    <t>BOOS, TERRY L</t>
  </si>
  <si>
    <t>STRONG, TIMOTHY S &amp; VALERIE L</t>
  </si>
  <si>
    <t>SPAULDING 2026 LAND VALUE ANALYSIS NORTH OF RIVER 15 ACRE</t>
  </si>
  <si>
    <t>Indicated 15 acre rate</t>
  </si>
  <si>
    <t>Average</t>
  </si>
  <si>
    <t>Aggregate</t>
  </si>
  <si>
    <t>Use</t>
  </si>
  <si>
    <t>There being no vacant sales in Spaulding Twp</t>
  </si>
  <si>
    <t xml:space="preserve">sales from Saginaw, Midland &amp; Bay Counties </t>
  </si>
  <si>
    <t>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</si>
</sst>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indent="2"/>
    </xf>
    <xf numFmtId="165" fontId="0" fillId="0" borderId="0" xfId="42" applyNumberFormat="1" applyFont="1"/>
    <xf numFmtId="165" fontId="0" fillId="0" borderId="0" xfId="0" applyNumberFormat="1"/>
    <xf numFmtId="165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42"/>
  <sheetViews>
    <sheetView tabSelected="1" workbookViewId="0">
      <selection activeCell="A43" sqref="A43"/>
    </sheetView>
  </sheetViews>
  <sheetFormatPr defaultRowHeight="15" x14ac:dyDescent="0.25"/>
  <cols>
    <col min="1" max="1" width="19.85546875" customWidth="1"/>
    <col min="2" max="2" width="6.5703125" customWidth="1"/>
    <col min="3" max="3" width="21" customWidth="1"/>
    <col min="4" max="4" width="23.140625" customWidth="1"/>
    <col min="5" max="5" width="25.5703125" customWidth="1"/>
    <col min="6" max="6" width="18.42578125" customWidth="1"/>
    <col min="7" max="7" width="13.140625" style="1" customWidth="1"/>
    <col min="8" max="8" width="9.42578125" customWidth="1"/>
    <col min="9" max="9" width="19.140625" customWidth="1"/>
    <col min="10" max="10" width="8.140625" customWidth="1"/>
    <col min="11" max="11" width="24.28515625" customWidth="1"/>
    <col min="12" max="12" width="18.5703125" customWidth="1"/>
    <col min="13" max="13" width="17.85546875" customWidth="1"/>
  </cols>
  <sheetData>
    <row r="2" spans="1:13" x14ac:dyDescent="0.25">
      <c r="A2" s="7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3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s="1" t="s">
        <v>6</v>
      </c>
      <c r="H4" t="s">
        <v>7</v>
      </c>
      <c r="I4" t="s">
        <v>8</v>
      </c>
      <c r="J4" t="s">
        <v>9</v>
      </c>
      <c r="K4" t="s">
        <v>152</v>
      </c>
      <c r="L4" t="s">
        <v>10</v>
      </c>
      <c r="M4" t="s">
        <v>74</v>
      </c>
    </row>
    <row r="5" spans="1:13" x14ac:dyDescent="0.25">
      <c r="A5" t="s">
        <v>148</v>
      </c>
      <c r="B5">
        <v>402</v>
      </c>
      <c r="C5" t="s">
        <v>82</v>
      </c>
      <c r="E5" t="s">
        <v>149</v>
      </c>
      <c r="F5" t="s">
        <v>150</v>
      </c>
      <c r="G5" s="1">
        <v>45245</v>
      </c>
      <c r="H5">
        <v>30000</v>
      </c>
      <c r="J5">
        <v>20.99</v>
      </c>
      <c r="K5" s="5">
        <f>+H5/J5*15</f>
        <v>21438.780371605528</v>
      </c>
    </row>
    <row r="6" spans="1:13" x14ac:dyDescent="0.25">
      <c r="A6" t="s">
        <v>91</v>
      </c>
      <c r="B6">
        <v>402</v>
      </c>
      <c r="C6" t="s">
        <v>82</v>
      </c>
      <c r="E6" t="s">
        <v>92</v>
      </c>
      <c r="F6" t="s">
        <v>93</v>
      </c>
      <c r="G6" s="1">
        <v>45138</v>
      </c>
      <c r="H6">
        <v>17000</v>
      </c>
      <c r="I6" t="s">
        <v>94</v>
      </c>
      <c r="J6">
        <v>10</v>
      </c>
      <c r="K6" s="5">
        <f>+H6/J6*15</f>
        <v>25500</v>
      </c>
    </row>
    <row r="7" spans="1:13" x14ac:dyDescent="0.25">
      <c r="A7" t="s">
        <v>117</v>
      </c>
      <c r="B7">
        <v>402</v>
      </c>
      <c r="C7" t="s">
        <v>82</v>
      </c>
      <c r="E7" t="s">
        <v>114</v>
      </c>
      <c r="F7" t="s">
        <v>118</v>
      </c>
      <c r="G7" s="1">
        <v>45152</v>
      </c>
      <c r="H7">
        <v>20000</v>
      </c>
      <c r="I7" t="s">
        <v>119</v>
      </c>
      <c r="J7">
        <v>10.16</v>
      </c>
      <c r="K7" s="5">
        <f>+H7/J7*15</f>
        <v>29527.559055118109</v>
      </c>
    </row>
    <row r="8" spans="1:13" x14ac:dyDescent="0.25">
      <c r="A8" t="s">
        <v>61</v>
      </c>
      <c r="B8">
        <v>402</v>
      </c>
      <c r="C8" t="s">
        <v>17</v>
      </c>
      <c r="D8" t="s">
        <v>16</v>
      </c>
      <c r="E8" t="s">
        <v>62</v>
      </c>
      <c r="F8" t="s">
        <v>63</v>
      </c>
      <c r="G8" s="1">
        <v>45301</v>
      </c>
      <c r="H8">
        <v>36000</v>
      </c>
      <c r="I8" t="s">
        <v>64</v>
      </c>
      <c r="J8">
        <v>18.149999999999999</v>
      </c>
      <c r="K8" s="5">
        <f>+H8/J8*15</f>
        <v>29752.066115702481</v>
      </c>
      <c r="L8" t="s">
        <v>11</v>
      </c>
    </row>
    <row r="9" spans="1:13" x14ac:dyDescent="0.25">
      <c r="A9" t="s">
        <v>110</v>
      </c>
      <c r="B9">
        <v>402</v>
      </c>
      <c r="C9" t="s">
        <v>82</v>
      </c>
      <c r="E9" t="s">
        <v>111</v>
      </c>
      <c r="F9" t="s">
        <v>112</v>
      </c>
      <c r="G9" s="1">
        <v>45558</v>
      </c>
      <c r="H9">
        <v>20200</v>
      </c>
      <c r="I9" t="s">
        <v>84</v>
      </c>
      <c r="J9">
        <v>10.050000000000001</v>
      </c>
      <c r="K9" s="5">
        <f>+H9/J9*15</f>
        <v>30149.25373134328</v>
      </c>
    </row>
    <row r="10" spans="1:13" x14ac:dyDescent="0.25">
      <c r="A10" t="s">
        <v>137</v>
      </c>
      <c r="B10">
        <v>402</v>
      </c>
      <c r="C10" t="s">
        <v>82</v>
      </c>
      <c r="E10" t="s">
        <v>138</v>
      </c>
      <c r="F10" t="s">
        <v>139</v>
      </c>
      <c r="G10" s="1">
        <v>45090</v>
      </c>
      <c r="H10">
        <v>40000</v>
      </c>
      <c r="I10" t="s">
        <v>140</v>
      </c>
      <c r="J10">
        <v>16.920000000000002</v>
      </c>
      <c r="K10" s="5">
        <f>+H10/J10*15</f>
        <v>35460.992907801417</v>
      </c>
    </row>
    <row r="11" spans="1:13" x14ac:dyDescent="0.25">
      <c r="A11" t="s">
        <v>44</v>
      </c>
      <c r="B11">
        <v>402</v>
      </c>
      <c r="C11" t="s">
        <v>45</v>
      </c>
      <c r="D11" t="s">
        <v>43</v>
      </c>
      <c r="E11" t="s">
        <v>46</v>
      </c>
      <c r="F11" t="s">
        <v>47</v>
      </c>
      <c r="G11" s="1">
        <v>45145</v>
      </c>
      <c r="H11">
        <v>25000</v>
      </c>
      <c r="I11" t="s">
        <v>48</v>
      </c>
      <c r="J11">
        <v>10.06</v>
      </c>
      <c r="K11" s="5">
        <f>+H11/J11*15</f>
        <v>37276.341948310139</v>
      </c>
      <c r="L11" t="s">
        <v>11</v>
      </c>
    </row>
    <row r="12" spans="1:13" x14ac:dyDescent="0.25">
      <c r="A12" t="s">
        <v>113</v>
      </c>
      <c r="B12">
        <v>402</v>
      </c>
      <c r="C12" t="s">
        <v>82</v>
      </c>
      <c r="E12" t="s">
        <v>114</v>
      </c>
      <c r="F12" t="s">
        <v>115</v>
      </c>
      <c r="G12" s="1">
        <v>45058</v>
      </c>
      <c r="H12">
        <v>25000</v>
      </c>
      <c r="I12" t="s">
        <v>116</v>
      </c>
      <c r="J12">
        <v>10.050000000000001</v>
      </c>
      <c r="K12" s="5">
        <f>+H12/J12*15</f>
        <v>37313.432835820895</v>
      </c>
      <c r="L12" t="s">
        <v>83</v>
      </c>
    </row>
    <row r="13" spans="1:13" x14ac:dyDescent="0.25">
      <c r="A13" t="s">
        <v>95</v>
      </c>
      <c r="B13">
        <v>402</v>
      </c>
      <c r="C13" t="s">
        <v>82</v>
      </c>
      <c r="E13" t="s">
        <v>96</v>
      </c>
      <c r="F13" t="s">
        <v>97</v>
      </c>
      <c r="G13" s="1">
        <v>45135</v>
      </c>
      <c r="H13">
        <v>25000</v>
      </c>
      <c r="I13" t="s">
        <v>98</v>
      </c>
      <c r="J13">
        <v>10</v>
      </c>
      <c r="K13" s="5">
        <f>+H13/J13*15</f>
        <v>37500</v>
      </c>
    </row>
    <row r="14" spans="1:13" x14ac:dyDescent="0.25">
      <c r="A14" t="s">
        <v>99</v>
      </c>
      <c r="B14">
        <v>402</v>
      </c>
      <c r="C14" t="s">
        <v>82</v>
      </c>
      <c r="E14" t="s">
        <v>100</v>
      </c>
      <c r="F14" t="s">
        <v>101</v>
      </c>
      <c r="G14" s="1">
        <v>45594</v>
      </c>
      <c r="H14">
        <v>25000</v>
      </c>
      <c r="I14" t="s">
        <v>102</v>
      </c>
      <c r="J14">
        <v>10</v>
      </c>
      <c r="K14" s="5">
        <f>+H14/J14*15</f>
        <v>37500</v>
      </c>
    </row>
    <row r="15" spans="1:13" x14ac:dyDescent="0.25">
      <c r="A15" t="s">
        <v>127</v>
      </c>
      <c r="B15">
        <v>402</v>
      </c>
      <c r="C15" t="s">
        <v>82</v>
      </c>
      <c r="E15" t="s">
        <v>128</v>
      </c>
      <c r="F15" t="s">
        <v>129</v>
      </c>
      <c r="G15" s="1">
        <v>45218</v>
      </c>
      <c r="H15">
        <v>40000</v>
      </c>
      <c r="I15" t="s">
        <v>130</v>
      </c>
      <c r="J15">
        <v>15</v>
      </c>
      <c r="K15" s="5">
        <f>+H15/J15*15</f>
        <v>40000</v>
      </c>
      <c r="L15" t="s">
        <v>83</v>
      </c>
    </row>
    <row r="16" spans="1:13" x14ac:dyDescent="0.25">
      <c r="A16" t="s">
        <v>120</v>
      </c>
      <c r="B16">
        <v>402</v>
      </c>
      <c r="C16" t="s">
        <v>82</v>
      </c>
      <c r="E16" t="s">
        <v>121</v>
      </c>
      <c r="F16" t="s">
        <v>122</v>
      </c>
      <c r="G16" s="1">
        <v>45734</v>
      </c>
      <c r="H16">
        <v>40000</v>
      </c>
      <c r="I16" t="s">
        <v>69</v>
      </c>
      <c r="J16">
        <v>14</v>
      </c>
      <c r="K16" s="5">
        <f>+H16/J16*15</f>
        <v>42857.142857142862</v>
      </c>
    </row>
    <row r="17" spans="1:12" x14ac:dyDescent="0.25">
      <c r="A17" t="s">
        <v>70</v>
      </c>
      <c r="B17">
        <v>402</v>
      </c>
      <c r="C17" t="s">
        <v>12</v>
      </c>
      <c r="D17" t="s">
        <v>13</v>
      </c>
      <c r="E17" t="s">
        <v>71</v>
      </c>
      <c r="F17" t="s">
        <v>72</v>
      </c>
      <c r="G17" s="1">
        <v>45532</v>
      </c>
      <c r="H17">
        <v>50000</v>
      </c>
      <c r="I17" t="s">
        <v>73</v>
      </c>
      <c r="J17">
        <v>16.87</v>
      </c>
      <c r="K17" s="5">
        <f>+H17/J17*15</f>
        <v>44457.617071724948</v>
      </c>
      <c r="L17" t="s">
        <v>11</v>
      </c>
    </row>
    <row r="18" spans="1:12" x14ac:dyDescent="0.25">
      <c r="A18" t="s">
        <v>80</v>
      </c>
      <c r="B18" s="2" t="s">
        <v>75</v>
      </c>
      <c r="C18" t="s">
        <v>76</v>
      </c>
      <c r="G18" s="1">
        <v>45729</v>
      </c>
      <c r="H18">
        <v>65000</v>
      </c>
      <c r="I18" t="s">
        <v>81</v>
      </c>
      <c r="J18">
        <v>21.3</v>
      </c>
      <c r="K18" s="5">
        <f>+H18/J18*15</f>
        <v>45774.647887323939</v>
      </c>
      <c r="L18" t="s">
        <v>77</v>
      </c>
    </row>
    <row r="19" spans="1:12" x14ac:dyDescent="0.25">
      <c r="A19" t="s">
        <v>133</v>
      </c>
      <c r="B19">
        <v>402</v>
      </c>
      <c r="C19" t="s">
        <v>82</v>
      </c>
      <c r="E19" t="s">
        <v>134</v>
      </c>
      <c r="F19" t="s">
        <v>135</v>
      </c>
      <c r="G19" s="1">
        <v>45495</v>
      </c>
      <c r="H19">
        <v>50000</v>
      </c>
      <c r="I19" t="s">
        <v>136</v>
      </c>
      <c r="J19">
        <v>15.88</v>
      </c>
      <c r="K19" s="5">
        <f>+H19/J19*15</f>
        <v>47229.219143576825</v>
      </c>
      <c r="L19" t="s">
        <v>83</v>
      </c>
    </row>
    <row r="20" spans="1:12" x14ac:dyDescent="0.25">
      <c r="A20" t="s">
        <v>127</v>
      </c>
      <c r="B20">
        <v>402</v>
      </c>
      <c r="C20" t="s">
        <v>82</v>
      </c>
      <c r="E20" t="s">
        <v>131</v>
      </c>
      <c r="F20" t="s">
        <v>132</v>
      </c>
      <c r="G20" s="1">
        <v>45513</v>
      </c>
      <c r="H20">
        <v>50000</v>
      </c>
      <c r="I20" t="s">
        <v>130</v>
      </c>
      <c r="J20">
        <v>15</v>
      </c>
      <c r="K20" s="5">
        <f>+H20/J20*15</f>
        <v>50000</v>
      </c>
      <c r="L20" t="s">
        <v>83</v>
      </c>
    </row>
    <row r="21" spans="1:12" x14ac:dyDescent="0.25">
      <c r="A21" t="s">
        <v>55</v>
      </c>
      <c r="B21">
        <v>402</v>
      </c>
      <c r="C21" t="s">
        <v>25</v>
      </c>
      <c r="D21" t="s">
        <v>26</v>
      </c>
      <c r="E21" t="s">
        <v>32</v>
      </c>
      <c r="F21" t="s">
        <v>56</v>
      </c>
      <c r="G21" s="1">
        <v>45220</v>
      </c>
      <c r="H21">
        <v>33640</v>
      </c>
      <c r="I21" t="s">
        <v>33</v>
      </c>
      <c r="J21">
        <v>9.9700000000000006</v>
      </c>
      <c r="K21" s="5">
        <f>+H21/J21*15</f>
        <v>50611.83550651955</v>
      </c>
      <c r="L21" t="s">
        <v>11</v>
      </c>
    </row>
    <row r="22" spans="1:12" x14ac:dyDescent="0.25">
      <c r="A22" t="s">
        <v>145</v>
      </c>
      <c r="B22">
        <v>402</v>
      </c>
      <c r="C22" t="s">
        <v>82</v>
      </c>
      <c r="E22" t="s">
        <v>146</v>
      </c>
      <c r="F22" t="s">
        <v>147</v>
      </c>
      <c r="G22" s="1">
        <v>45632</v>
      </c>
      <c r="H22">
        <v>64000</v>
      </c>
      <c r="I22" t="s">
        <v>85</v>
      </c>
      <c r="J22">
        <v>18.64</v>
      </c>
      <c r="K22" s="5">
        <f>+H22/J22*15</f>
        <v>51502.145922746779</v>
      </c>
      <c r="L22" t="s">
        <v>77</v>
      </c>
    </row>
    <row r="23" spans="1:12" x14ac:dyDescent="0.25">
      <c r="A23" t="s">
        <v>127</v>
      </c>
      <c r="B23">
        <v>402</v>
      </c>
      <c r="C23" t="s">
        <v>82</v>
      </c>
      <c r="E23" t="s">
        <v>129</v>
      </c>
      <c r="F23" t="s">
        <v>131</v>
      </c>
      <c r="G23" s="1">
        <v>45287</v>
      </c>
      <c r="H23">
        <v>52000</v>
      </c>
      <c r="I23" t="s">
        <v>130</v>
      </c>
      <c r="J23">
        <v>15</v>
      </c>
      <c r="K23" s="5">
        <f>+H23/J23*15</f>
        <v>52000</v>
      </c>
    </row>
    <row r="24" spans="1:12" x14ac:dyDescent="0.25">
      <c r="A24" t="s">
        <v>123</v>
      </c>
      <c r="B24">
        <v>302</v>
      </c>
      <c r="C24" t="s">
        <v>82</v>
      </c>
      <c r="E24" t="s">
        <v>124</v>
      </c>
      <c r="F24" t="s">
        <v>125</v>
      </c>
      <c r="G24" s="1">
        <v>45153</v>
      </c>
      <c r="H24">
        <v>50000</v>
      </c>
      <c r="I24" t="s">
        <v>126</v>
      </c>
      <c r="J24">
        <v>14.32</v>
      </c>
      <c r="K24" s="5">
        <f>+H24/J24*15</f>
        <v>52374.301675977651</v>
      </c>
      <c r="L24" t="s">
        <v>83</v>
      </c>
    </row>
    <row r="25" spans="1:12" x14ac:dyDescent="0.25">
      <c r="A25" t="s">
        <v>141</v>
      </c>
      <c r="B25">
        <v>402</v>
      </c>
      <c r="C25" t="s">
        <v>82</v>
      </c>
      <c r="E25" t="s">
        <v>142</v>
      </c>
      <c r="F25" t="s">
        <v>143</v>
      </c>
      <c r="G25" s="1">
        <v>45559</v>
      </c>
      <c r="H25">
        <v>60000</v>
      </c>
      <c r="I25" t="s">
        <v>144</v>
      </c>
      <c r="J25">
        <v>17.03</v>
      </c>
      <c r="K25" s="5">
        <f>+H25/J25*15</f>
        <v>52847.915443335281</v>
      </c>
      <c r="L25" t="s">
        <v>83</v>
      </c>
    </row>
    <row r="26" spans="1:12" x14ac:dyDescent="0.25">
      <c r="A26" t="s">
        <v>78</v>
      </c>
      <c r="B26" s="2" t="s">
        <v>75</v>
      </c>
      <c r="C26" t="s">
        <v>76</v>
      </c>
      <c r="G26" s="1">
        <v>45236</v>
      </c>
      <c r="H26">
        <v>46000</v>
      </c>
      <c r="I26" t="s">
        <v>79</v>
      </c>
      <c r="J26">
        <v>12.88</v>
      </c>
      <c r="K26" s="5">
        <f>+H26/J26*15</f>
        <v>53571.428571428565</v>
      </c>
      <c r="L26" t="s">
        <v>77</v>
      </c>
    </row>
    <row r="27" spans="1:12" x14ac:dyDescent="0.25">
      <c r="A27" t="s">
        <v>39</v>
      </c>
      <c r="B27">
        <v>402</v>
      </c>
      <c r="C27" t="s">
        <v>14</v>
      </c>
      <c r="D27" t="s">
        <v>15</v>
      </c>
      <c r="E27" t="s">
        <v>40</v>
      </c>
      <c r="F27" t="s">
        <v>41</v>
      </c>
      <c r="G27" s="1">
        <v>45100</v>
      </c>
      <c r="H27">
        <v>35000</v>
      </c>
      <c r="J27">
        <v>9.42</v>
      </c>
      <c r="K27" s="5">
        <f>+H27/J27*15</f>
        <v>55732.484076433117</v>
      </c>
      <c r="L27" t="s">
        <v>11</v>
      </c>
    </row>
    <row r="28" spans="1:12" x14ac:dyDescent="0.25">
      <c r="A28" t="s">
        <v>107</v>
      </c>
      <c r="B28">
        <v>402</v>
      </c>
      <c r="C28" t="s">
        <v>82</v>
      </c>
      <c r="E28" t="s">
        <v>108</v>
      </c>
      <c r="F28" t="s">
        <v>109</v>
      </c>
      <c r="G28" s="1">
        <v>45026</v>
      </c>
      <c r="H28">
        <v>37500</v>
      </c>
      <c r="I28" t="s">
        <v>86</v>
      </c>
      <c r="J28">
        <v>10.01</v>
      </c>
      <c r="K28" s="5">
        <f>+H28/J28*15</f>
        <v>56193.806193806195</v>
      </c>
      <c r="L28" t="s">
        <v>77</v>
      </c>
    </row>
    <row r="29" spans="1:12" x14ac:dyDescent="0.25">
      <c r="A29" t="s">
        <v>18</v>
      </c>
      <c r="B29">
        <v>402</v>
      </c>
      <c r="C29" t="s">
        <v>19</v>
      </c>
      <c r="D29" t="s">
        <v>20</v>
      </c>
      <c r="E29" t="s">
        <v>21</v>
      </c>
      <c r="F29" t="s">
        <v>22</v>
      </c>
      <c r="G29" s="1">
        <v>45057</v>
      </c>
      <c r="H29">
        <v>34500</v>
      </c>
      <c r="I29" t="s">
        <v>23</v>
      </c>
      <c r="J29">
        <v>9.1999999999999993</v>
      </c>
      <c r="K29" s="5">
        <f>+H29/J29*15</f>
        <v>56250.000000000007</v>
      </c>
      <c r="L29" t="s">
        <v>11</v>
      </c>
    </row>
    <row r="30" spans="1:12" x14ac:dyDescent="0.25">
      <c r="A30" t="s">
        <v>103</v>
      </c>
      <c r="B30">
        <v>402</v>
      </c>
      <c r="C30" t="s">
        <v>82</v>
      </c>
      <c r="E30" t="s">
        <v>104</v>
      </c>
      <c r="F30" t="s">
        <v>105</v>
      </c>
      <c r="G30" s="1">
        <v>45308</v>
      </c>
      <c r="H30">
        <v>38000</v>
      </c>
      <c r="I30" t="s">
        <v>106</v>
      </c>
      <c r="J30">
        <v>10</v>
      </c>
      <c r="K30" s="5">
        <f>+H30/J30*15</f>
        <v>57000</v>
      </c>
      <c r="L30" t="s">
        <v>83</v>
      </c>
    </row>
    <row r="31" spans="1:12" x14ac:dyDescent="0.25">
      <c r="A31" t="s">
        <v>57</v>
      </c>
      <c r="B31">
        <v>402</v>
      </c>
      <c r="C31" t="s">
        <v>54</v>
      </c>
      <c r="D31" t="s">
        <v>26</v>
      </c>
      <c r="E31" t="s">
        <v>58</v>
      </c>
      <c r="F31" t="s">
        <v>59</v>
      </c>
      <c r="G31" s="1">
        <v>45225</v>
      </c>
      <c r="H31">
        <v>45250</v>
      </c>
      <c r="I31" t="s">
        <v>60</v>
      </c>
      <c r="J31">
        <v>10.83</v>
      </c>
      <c r="K31" s="5">
        <f>+H31/J31*15</f>
        <v>62673.130193905818</v>
      </c>
      <c r="L31" t="s">
        <v>11</v>
      </c>
    </row>
    <row r="32" spans="1:12" x14ac:dyDescent="0.25">
      <c r="A32" t="s">
        <v>65</v>
      </c>
      <c r="B32">
        <v>402</v>
      </c>
      <c r="C32" t="s">
        <v>19</v>
      </c>
      <c r="D32" t="s">
        <v>20</v>
      </c>
      <c r="E32" t="s">
        <v>66</v>
      </c>
      <c r="F32" t="s">
        <v>67</v>
      </c>
      <c r="G32" s="1">
        <v>45414</v>
      </c>
      <c r="H32">
        <v>39000</v>
      </c>
      <c r="I32" t="s">
        <v>68</v>
      </c>
      <c r="J32">
        <v>8.93</v>
      </c>
      <c r="K32" s="5">
        <f>+H32/J32*15</f>
        <v>65509.518477043668</v>
      </c>
      <c r="L32" t="s">
        <v>11</v>
      </c>
    </row>
    <row r="33" spans="1:12" x14ac:dyDescent="0.25">
      <c r="A33" t="s">
        <v>29</v>
      </c>
      <c r="B33">
        <v>402</v>
      </c>
      <c r="C33" t="s">
        <v>27</v>
      </c>
      <c r="D33" t="s">
        <v>28</v>
      </c>
      <c r="E33" t="s">
        <v>30</v>
      </c>
      <c r="F33" t="s">
        <v>31</v>
      </c>
      <c r="G33" s="1">
        <v>45065</v>
      </c>
      <c r="H33">
        <v>45000</v>
      </c>
      <c r="J33">
        <v>10.01</v>
      </c>
      <c r="K33" s="5">
        <f>+H33/J33*15</f>
        <v>67432.567432567434</v>
      </c>
      <c r="L33" t="s">
        <v>11</v>
      </c>
    </row>
    <row r="34" spans="1:12" x14ac:dyDescent="0.25">
      <c r="A34" t="s">
        <v>87</v>
      </c>
      <c r="B34">
        <v>402</v>
      </c>
      <c r="C34" t="s">
        <v>82</v>
      </c>
      <c r="E34" t="s">
        <v>88</v>
      </c>
      <c r="F34" t="s">
        <v>89</v>
      </c>
      <c r="G34" s="1">
        <v>45155</v>
      </c>
      <c r="H34">
        <v>45000</v>
      </c>
      <c r="I34" t="s">
        <v>90</v>
      </c>
      <c r="J34">
        <v>9.84</v>
      </c>
      <c r="K34" s="5">
        <f>+H34/J34*15</f>
        <v>68597.560975609755</v>
      </c>
    </row>
    <row r="35" spans="1:12" x14ac:dyDescent="0.25">
      <c r="A35" t="s">
        <v>53</v>
      </c>
      <c r="B35">
        <v>402</v>
      </c>
      <c r="C35" t="s">
        <v>42</v>
      </c>
      <c r="D35" t="s">
        <v>24</v>
      </c>
      <c r="E35" t="s">
        <v>50</v>
      </c>
      <c r="F35" t="s">
        <v>51</v>
      </c>
      <c r="G35" s="1">
        <v>45145</v>
      </c>
      <c r="H35">
        <v>60000</v>
      </c>
      <c r="I35" t="s">
        <v>52</v>
      </c>
      <c r="J35">
        <v>13</v>
      </c>
      <c r="K35" s="5">
        <f>+H35/J35*15</f>
        <v>69230.769230769234</v>
      </c>
      <c r="L35" t="s">
        <v>11</v>
      </c>
    </row>
    <row r="36" spans="1:12" x14ac:dyDescent="0.25">
      <c r="A36" t="s">
        <v>49</v>
      </c>
      <c r="B36">
        <v>402</v>
      </c>
      <c r="C36" t="s">
        <v>42</v>
      </c>
      <c r="D36" t="s">
        <v>24</v>
      </c>
      <c r="E36" t="s">
        <v>50</v>
      </c>
      <c r="F36" t="s">
        <v>51</v>
      </c>
      <c r="G36" s="1">
        <v>45145</v>
      </c>
      <c r="H36">
        <v>60000</v>
      </c>
      <c r="I36" t="s">
        <v>52</v>
      </c>
      <c r="J36">
        <v>13</v>
      </c>
      <c r="K36" s="5">
        <f>+H36/J36*15</f>
        <v>69230.769230769234</v>
      </c>
      <c r="L36" t="s">
        <v>11</v>
      </c>
    </row>
    <row r="37" spans="1:12" x14ac:dyDescent="0.25">
      <c r="A37" t="s">
        <v>34</v>
      </c>
      <c r="B37">
        <v>402</v>
      </c>
      <c r="C37" t="s">
        <v>35</v>
      </c>
      <c r="D37" t="s">
        <v>28</v>
      </c>
      <c r="E37" t="s">
        <v>36</v>
      </c>
      <c r="F37" t="s">
        <v>37</v>
      </c>
      <c r="G37" s="1">
        <v>45079</v>
      </c>
      <c r="H37">
        <v>49000</v>
      </c>
      <c r="I37" t="s">
        <v>38</v>
      </c>
      <c r="J37">
        <v>10.56</v>
      </c>
      <c r="K37" s="5">
        <f>+H37/J37*15</f>
        <v>69602.272727272721</v>
      </c>
      <c r="L37" t="s">
        <v>11</v>
      </c>
    </row>
    <row r="38" spans="1:12" x14ac:dyDescent="0.25">
      <c r="H38">
        <f>SUM(H5:H37)</f>
        <v>1352090</v>
      </c>
      <c r="J38">
        <f>SUM(J5:J37)</f>
        <v>427.06999999999994</v>
      </c>
      <c r="K38" s="4">
        <f>SUM(K5:K37)</f>
        <v>1602097.5595836556</v>
      </c>
    </row>
    <row r="39" spans="1:12" x14ac:dyDescent="0.25">
      <c r="K39" s="4">
        <f>AVERAGE(K5:K37)</f>
        <v>48548.410896474408</v>
      </c>
      <c r="L39" t="s">
        <v>153</v>
      </c>
    </row>
    <row r="40" spans="1:12" x14ac:dyDescent="0.25">
      <c r="A40" t="s">
        <v>156</v>
      </c>
      <c r="K40" s="3">
        <f>+H38/J38*15</f>
        <v>47489.521624089735</v>
      </c>
      <c r="L40" t="s">
        <v>154</v>
      </c>
    </row>
    <row r="41" spans="1:12" x14ac:dyDescent="0.25">
      <c r="A41" t="s">
        <v>157</v>
      </c>
      <c r="K41" s="5">
        <v>47500</v>
      </c>
      <c r="L41" s="6" t="s">
        <v>155</v>
      </c>
    </row>
    <row r="42" spans="1:12" x14ac:dyDescent="0.25">
      <c r="A42" t="s">
        <v>158</v>
      </c>
    </row>
  </sheetData>
  <sortState xmlns:xlrd2="http://schemas.microsoft.com/office/spreadsheetml/2017/richdata2" ref="A5:M37">
    <sortCondition ref="K5:K37"/>
  </sortState>
  <mergeCells count="1">
    <mergeCell ref="A2:L2"/>
  </mergeCells>
  <pageMargins left="0.7" right="0.7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2026-02-17T00:03:44Z</cp:lastPrinted>
  <dcterms:created xsi:type="dcterms:W3CDTF">2026-02-11T01:01:42Z</dcterms:created>
  <dcterms:modified xsi:type="dcterms:W3CDTF">2026-02-17T00:19:22Z</dcterms:modified>
</cp:coreProperties>
</file>