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27AB5C9-E1A5-45C3-B96A-6DCDBB8231E5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4" i="1"/>
  <c r="H24" i="1"/>
  <c r="K9" i="1"/>
  <c r="K12" i="1"/>
  <c r="K13" i="1"/>
  <c r="K18" i="1"/>
  <c r="K11" i="1"/>
  <c r="K16" i="1"/>
  <c r="K20" i="1"/>
  <c r="K21" i="1"/>
  <c r="K19" i="1"/>
  <c r="K8" i="1"/>
  <c r="K17" i="1"/>
  <c r="K10" i="1"/>
  <c r="K14" i="1"/>
  <c r="K7" i="1"/>
  <c r="K6" i="1"/>
  <c r="K22" i="1"/>
  <c r="K5" i="1"/>
  <c r="K15" i="1"/>
  <c r="K26" i="1" l="1"/>
  <c r="K25" i="1"/>
  <c r="K24" i="1"/>
</calcChain>
</file>

<file path=xl/sharedStrings.xml><?xml version="1.0" encoding="utf-8"?>
<sst xmlns="http://schemas.openxmlformats.org/spreadsheetml/2006/main" count="142" uniqueCount="111">
  <si>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</si>
  <si>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</si>
  <si>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</si>
  <si>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</si>
  <si>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</si>
  <si>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</si>
  <si>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</si>
  <si>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</si>
  <si>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</si>
  <si>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</si>
  <si>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</si>
  <si>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</si>
  <si>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SWAN VALLEY SCHOOL DISTRICT</t>
  </si>
  <si>
    <t>16-11-4-06-1002-006</t>
  </si>
  <si>
    <t>JAMES TOWNSHIP</t>
  </si>
  <si>
    <t>THURSTON, SHANE  BILLIE</t>
  </si>
  <si>
    <t>VAN PARYS, TIMOTHY  LAURIE</t>
  </si>
  <si>
    <t>TRINKLEIN RD</t>
  </si>
  <si>
    <t>CHESANING UNION SCHOOLS</t>
  </si>
  <si>
    <t>MERRILL COMM SCHOOL DISTRICT</t>
  </si>
  <si>
    <t>SWAN CREEK TOWNSHIP</t>
  </si>
  <si>
    <t>ST CHARLES COMMUNITY SCHOOLS</t>
  </si>
  <si>
    <t>Fremont</t>
  </si>
  <si>
    <t>HEMLOCK PUBLIC SCHOOL DIST</t>
  </si>
  <si>
    <t>Taymouth Township</t>
  </si>
  <si>
    <t>BIRCH RUN AREA SCHOOL DIST</t>
  </si>
  <si>
    <t>Chesaning Township</t>
  </si>
  <si>
    <t>13-09-3-10-4006-004</t>
  </si>
  <si>
    <t>HEMGESBERG, RONALD</t>
  </si>
  <si>
    <t>FERRY, RYAN</t>
  </si>
  <si>
    <t>15000 STUART</t>
  </si>
  <si>
    <t>16-11-4-05-1011-000</t>
  </si>
  <si>
    <t>HODGES, JASON W</t>
  </si>
  <si>
    <t>MEIER, FERDY  BIERLEIN, VALERIE</t>
  </si>
  <si>
    <t>5198 STROEBEL RD</t>
  </si>
  <si>
    <t>20-09-4-23-1002-008</t>
  </si>
  <si>
    <t>MAPLE GROVE</t>
  </si>
  <si>
    <t>NEW LOTHROP AREA PUBLIC SD</t>
  </si>
  <si>
    <t>NEWMAN, SHANNON  ERIC</t>
  </si>
  <si>
    <t>KRUPP, KENNETH  SARAH</t>
  </si>
  <si>
    <t>PEET</t>
  </si>
  <si>
    <t>13-09-3-01-3003-004</t>
  </si>
  <si>
    <t>DAVENPORT, MARSHALL  SARA</t>
  </si>
  <si>
    <t>HINTON, NICHOLAS  FRANKLIN, ALIVIA</t>
  </si>
  <si>
    <t>7690 CHESANING</t>
  </si>
  <si>
    <t>26-11-3-32-2011-003</t>
  </si>
  <si>
    <t>GEHRCKE DAVID  DIANE</t>
  </si>
  <si>
    <t>CUELLAR ERNESTO JR</t>
  </si>
  <si>
    <t>ANDREWS RD</t>
  </si>
  <si>
    <t>27-10-5-08-4001-005</t>
  </si>
  <si>
    <t>LEACH, RICHARD E  CHARLES L</t>
  </si>
  <si>
    <t>HOLBROOK, MICHAEL R  BRIONNA M</t>
  </si>
  <si>
    <t>2606 E SLOAN E</t>
  </si>
  <si>
    <t>15-11-2-18-3002-009</t>
  </si>
  <si>
    <t>SMITH, ROBERT L</t>
  </si>
  <si>
    <t>RAMSEY, ROBERT  SARAH</t>
  </si>
  <si>
    <t>15-11-2-30-3005-000</t>
  </si>
  <si>
    <t>PETERS, R J</t>
  </si>
  <si>
    <t>KABAT, TIMOTHY  TRIBBLE, LISA</t>
  </si>
  <si>
    <t>6000 S STEEL RD</t>
  </si>
  <si>
    <t>13-09-3-22-1001-006</t>
  </si>
  <si>
    <t>SKIRIO-HUNT, CAROLYN A</t>
  </si>
  <si>
    <t>DANKERT, JOSHUA  ASLLYSA</t>
  </si>
  <si>
    <t>Other parcels in sale</t>
  </si>
  <si>
    <t>402</t>
  </si>
  <si>
    <t>Bay County</t>
  </si>
  <si>
    <t>03-ARM'S LENGTH</t>
  </si>
  <si>
    <t>050-015-100-020-00</t>
  </si>
  <si>
    <t>W ERICKSON RD</t>
  </si>
  <si>
    <t>110-022-100-030-02</t>
  </si>
  <si>
    <t>N 11 MILE RD</t>
  </si>
  <si>
    <t>Midland County</t>
  </si>
  <si>
    <t>33-TO BE DETERMINED</t>
  </si>
  <si>
    <t>E DEGEER CT</t>
  </si>
  <si>
    <t>080-751-001-039-00</t>
  </si>
  <si>
    <t>ROGERS, O DAVID &amp; ANNETTE TRUSTS</t>
  </si>
  <si>
    <t>COLGIOVANNI, AMY L TRUST</t>
  </si>
  <si>
    <t>N SUNSET WAY</t>
  </si>
  <si>
    <t>050-015-200-046-00</t>
  </si>
  <si>
    <t>GEILING, JAMES M</t>
  </si>
  <si>
    <t>DESMARTEAUX, SCOTT</t>
  </si>
  <si>
    <t>576 E CURTIS RD</t>
  </si>
  <si>
    <t>020-031-100-390-00</t>
  </si>
  <si>
    <t>BERTHUME, NEIL &amp; KERRY</t>
  </si>
  <si>
    <t>HOLLEY, LUKE</t>
  </si>
  <si>
    <t>1325 N COLEMAN RD</t>
  </si>
  <si>
    <t>160-033-100-034-00</t>
  </si>
  <si>
    <t>MUELLER, CHRISTINE L</t>
  </si>
  <si>
    <t>KING, KIRSTEN</t>
  </si>
  <si>
    <t>W SAGINAW RD</t>
  </si>
  <si>
    <t>160-033-100-036-00</t>
  </si>
  <si>
    <t>100-011-400-156-00</t>
  </si>
  <si>
    <t>HILLIKER, ANDREA</t>
  </si>
  <si>
    <t>HAFFORD, CHRISTOPHER &amp; JENNIFER</t>
  </si>
  <si>
    <t>85 N SEVEN MILE RD</t>
  </si>
  <si>
    <t>130-040-500-100-00</t>
  </si>
  <si>
    <t>CHERAMIE, KEELAND</t>
  </si>
  <si>
    <t>KUNDE, TIMOTHY &amp; KERI</t>
  </si>
  <si>
    <t>130-040-500-160-00</t>
  </si>
  <si>
    <t>BABCOCK, JAMES &amp; MARGARET TRUST</t>
  </si>
  <si>
    <t>NELSON, JENNIFER R</t>
  </si>
  <si>
    <t>2895 E DEGEER CT</t>
  </si>
  <si>
    <t>130-040-500-170-00</t>
  </si>
  <si>
    <t>SPAULDING 2026 LAND VALUE ANALYSIS NORTH OF RIVER 2.5 ACRE</t>
  </si>
  <si>
    <t>Indicated 2.5 acre rate</t>
  </si>
  <si>
    <t>Average</t>
  </si>
  <si>
    <t>Aggregate</t>
  </si>
  <si>
    <t>Use</t>
  </si>
  <si>
    <t>There being no vacant sales in Spaulding Twp</t>
  </si>
  <si>
    <t>sales from Saginaw, Midland &amp; Bay Counties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</si>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</sst>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0" fontId="0" fillId="33" borderId="0" xfId="0" applyFill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5" fontId="0" fillId="0" borderId="0" xfId="42" applyNumberFormat="1" applyFont="1"/>
    <xf numFmtId="165" fontId="0" fillId="0" borderId="0" xfId="42" applyNumberFormat="1" applyFont="1" applyAlignment="1">
      <alignment wrapText="1"/>
    </xf>
    <xf numFmtId="165" fontId="0" fillId="0" borderId="0" xfId="0" applyNumberFormat="1"/>
    <xf numFmtId="165" fontId="0" fillId="33" borderId="0" xfId="42" applyNumberFormat="1" applyFont="1" applyFill="1"/>
    <xf numFmtId="0" fontId="0" fillId="33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28"/>
  <sheetViews>
    <sheetView tabSelected="1" topLeftCell="A12" workbookViewId="0">
      <selection activeCell="A29" sqref="A29"/>
    </sheetView>
  </sheetViews>
  <sheetFormatPr defaultRowHeight="15" x14ac:dyDescent="0.25"/>
  <cols>
    <col min="1" max="1" width="19.85546875" customWidth="1"/>
    <col min="2" max="2" width="6.5703125" customWidth="1"/>
    <col min="3" max="3" width="21" customWidth="1"/>
    <col min="4" max="4" width="23.140625" customWidth="1"/>
    <col min="5" max="5" width="25.5703125" customWidth="1"/>
    <col min="6" max="6" width="18.42578125" customWidth="1"/>
    <col min="7" max="7" width="13.140625" style="1" customWidth="1"/>
    <col min="8" max="8" width="10.140625" style="6" customWidth="1"/>
    <col min="9" max="9" width="19.140625" customWidth="1"/>
    <col min="10" max="10" width="8.140625" customWidth="1"/>
    <col min="11" max="11" width="11.85546875" customWidth="1"/>
    <col min="12" max="12" width="18.5703125" customWidth="1"/>
    <col min="13" max="13" width="17.85546875" customWidth="1"/>
  </cols>
  <sheetData>
    <row r="2" spans="1:13" x14ac:dyDescent="0.25">
      <c r="A2" s="3" t="s">
        <v>103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spans="1:13" s="4" customFormat="1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7" t="s">
        <v>7</v>
      </c>
      <c r="I4" s="4" t="s">
        <v>8</v>
      </c>
      <c r="J4" s="4" t="s">
        <v>9</v>
      </c>
      <c r="K4" s="4" t="s">
        <v>104</v>
      </c>
      <c r="L4" s="4" t="s">
        <v>10</v>
      </c>
      <c r="M4" s="4" t="s">
        <v>63</v>
      </c>
    </row>
    <row r="5" spans="1:13" x14ac:dyDescent="0.25">
      <c r="A5" t="s">
        <v>60</v>
      </c>
      <c r="B5">
        <v>402</v>
      </c>
      <c r="C5" t="s">
        <v>26</v>
      </c>
      <c r="D5" t="s">
        <v>18</v>
      </c>
      <c r="E5" t="s">
        <v>61</v>
      </c>
      <c r="F5" t="s">
        <v>62</v>
      </c>
      <c r="G5" s="1">
        <v>45727</v>
      </c>
      <c r="H5" s="6">
        <v>11000</v>
      </c>
      <c r="I5" t="s">
        <v>40</v>
      </c>
      <c r="J5">
        <v>3.09</v>
      </c>
      <c r="K5" s="9">
        <f>+H5/J5*2.5</f>
        <v>8899.6763754045314</v>
      </c>
      <c r="L5" t="s">
        <v>11</v>
      </c>
    </row>
    <row r="6" spans="1:13" x14ac:dyDescent="0.25">
      <c r="A6" t="s">
        <v>27</v>
      </c>
      <c r="B6">
        <v>402</v>
      </c>
      <c r="C6" t="s">
        <v>26</v>
      </c>
      <c r="D6" t="s">
        <v>18</v>
      </c>
      <c r="E6" t="s">
        <v>28</v>
      </c>
      <c r="F6" t="s">
        <v>29</v>
      </c>
      <c r="G6" s="1">
        <v>45155</v>
      </c>
      <c r="H6" s="6">
        <v>10000</v>
      </c>
      <c r="I6" t="s">
        <v>30</v>
      </c>
      <c r="J6">
        <v>2.68</v>
      </c>
      <c r="K6" s="9">
        <f>+H6/J6*2.5</f>
        <v>9328.3582089552237</v>
      </c>
      <c r="L6" t="s">
        <v>11</v>
      </c>
    </row>
    <row r="7" spans="1:13" x14ac:dyDescent="0.25">
      <c r="A7" t="s">
        <v>35</v>
      </c>
      <c r="B7">
        <v>402</v>
      </c>
      <c r="C7" t="s">
        <v>36</v>
      </c>
      <c r="D7" t="s">
        <v>37</v>
      </c>
      <c r="E7" t="s">
        <v>38</v>
      </c>
      <c r="F7" t="s">
        <v>39</v>
      </c>
      <c r="G7" s="1">
        <v>45239</v>
      </c>
      <c r="H7" s="6">
        <v>12000</v>
      </c>
      <c r="I7" t="s">
        <v>40</v>
      </c>
      <c r="J7">
        <v>2.61</v>
      </c>
      <c r="K7" s="9">
        <f>+H7/J7*2.5</f>
        <v>11494.252873563219</v>
      </c>
      <c r="L7" t="s">
        <v>11</v>
      </c>
    </row>
    <row r="8" spans="1:13" x14ac:dyDescent="0.25">
      <c r="A8" t="s">
        <v>53</v>
      </c>
      <c r="B8">
        <v>402</v>
      </c>
      <c r="C8" t="s">
        <v>22</v>
      </c>
      <c r="D8" t="s">
        <v>19</v>
      </c>
      <c r="E8" t="s">
        <v>54</v>
      </c>
      <c r="F8" t="s">
        <v>55</v>
      </c>
      <c r="G8" s="1">
        <v>45544</v>
      </c>
      <c r="H8" s="6">
        <v>15000</v>
      </c>
      <c r="J8">
        <v>2.38</v>
      </c>
      <c r="K8" s="9">
        <f>+H8/J8*2.5</f>
        <v>15756.302521008403</v>
      </c>
      <c r="L8" t="s">
        <v>11</v>
      </c>
    </row>
    <row r="9" spans="1:13" x14ac:dyDescent="0.25">
      <c r="A9" t="s">
        <v>41</v>
      </c>
      <c r="B9">
        <v>402</v>
      </c>
      <c r="C9" t="s">
        <v>26</v>
      </c>
      <c r="D9" t="s">
        <v>18</v>
      </c>
      <c r="E9" t="s">
        <v>42</v>
      </c>
      <c r="F9" t="s">
        <v>43</v>
      </c>
      <c r="G9" s="1">
        <v>45243</v>
      </c>
      <c r="H9" s="6">
        <v>12000</v>
      </c>
      <c r="I9" t="s">
        <v>44</v>
      </c>
      <c r="J9">
        <v>1.83</v>
      </c>
      <c r="K9" s="9">
        <f>+H9/J9*2.5</f>
        <v>16393.442622950821</v>
      </c>
      <c r="L9" t="s">
        <v>11</v>
      </c>
    </row>
    <row r="10" spans="1:13" x14ac:dyDescent="0.25">
      <c r="A10" t="s">
        <v>86</v>
      </c>
      <c r="B10">
        <v>402</v>
      </c>
      <c r="C10" t="s">
        <v>71</v>
      </c>
      <c r="E10" t="s">
        <v>87</v>
      </c>
      <c r="F10" t="s">
        <v>88</v>
      </c>
      <c r="G10" s="1">
        <v>45428</v>
      </c>
      <c r="H10" s="6">
        <v>18000</v>
      </c>
      <c r="I10" t="s">
        <v>89</v>
      </c>
      <c r="J10">
        <v>2.44</v>
      </c>
      <c r="K10" s="9">
        <f>+H10/J10*2.5</f>
        <v>18442.622950819674</v>
      </c>
      <c r="L10" t="s">
        <v>72</v>
      </c>
      <c r="M10" t="s">
        <v>90</v>
      </c>
    </row>
    <row r="11" spans="1:13" x14ac:dyDescent="0.25">
      <c r="A11" t="s">
        <v>69</v>
      </c>
      <c r="B11" s="2" t="s">
        <v>64</v>
      </c>
      <c r="C11" t="s">
        <v>65</v>
      </c>
      <c r="G11" s="1">
        <v>45555</v>
      </c>
      <c r="H11" s="6">
        <v>15000</v>
      </c>
      <c r="I11" t="s">
        <v>70</v>
      </c>
      <c r="J11">
        <v>2</v>
      </c>
      <c r="K11" s="9">
        <f>+H11/J11*2.5</f>
        <v>18750</v>
      </c>
      <c r="L11" t="s">
        <v>66</v>
      </c>
    </row>
    <row r="12" spans="1:13" x14ac:dyDescent="0.25">
      <c r="A12" t="s">
        <v>67</v>
      </c>
      <c r="B12" s="2" t="s">
        <v>64</v>
      </c>
      <c r="C12" t="s">
        <v>65</v>
      </c>
      <c r="G12" s="1">
        <v>45320</v>
      </c>
      <c r="H12" s="6">
        <v>15000</v>
      </c>
      <c r="I12" t="s">
        <v>68</v>
      </c>
      <c r="J12">
        <v>1.9890000000000001</v>
      </c>
      <c r="K12" s="9">
        <f>+H12/J12*2.5</f>
        <v>18853.695324283559</v>
      </c>
      <c r="L12" t="s">
        <v>66</v>
      </c>
    </row>
    <row r="13" spans="1:13" x14ac:dyDescent="0.25">
      <c r="A13" t="s">
        <v>56</v>
      </c>
      <c r="B13">
        <v>402</v>
      </c>
      <c r="C13" t="s">
        <v>22</v>
      </c>
      <c r="D13" t="s">
        <v>23</v>
      </c>
      <c r="E13" t="s">
        <v>57</v>
      </c>
      <c r="F13" t="s">
        <v>58</v>
      </c>
      <c r="G13" s="1">
        <v>45639</v>
      </c>
      <c r="H13" s="6">
        <v>16000</v>
      </c>
      <c r="I13" t="s">
        <v>59</v>
      </c>
      <c r="J13">
        <v>2</v>
      </c>
      <c r="K13" s="9">
        <f>+H13/J13*2.5</f>
        <v>20000</v>
      </c>
      <c r="L13" t="s">
        <v>11</v>
      </c>
    </row>
    <row r="14" spans="1:13" x14ac:dyDescent="0.25">
      <c r="A14" t="s">
        <v>91</v>
      </c>
      <c r="B14">
        <v>402</v>
      </c>
      <c r="C14" t="s">
        <v>71</v>
      </c>
      <c r="E14" t="s">
        <v>92</v>
      </c>
      <c r="F14" t="s">
        <v>93</v>
      </c>
      <c r="G14" s="1">
        <v>45182</v>
      </c>
      <c r="H14" s="6">
        <v>21000</v>
      </c>
      <c r="I14" t="s">
        <v>94</v>
      </c>
      <c r="J14">
        <v>2.4900000000000002</v>
      </c>
      <c r="K14" s="9">
        <f>+H14/J14*2.5</f>
        <v>21084.337349397589</v>
      </c>
      <c r="L14" t="s">
        <v>66</v>
      </c>
    </row>
    <row r="15" spans="1:13" x14ac:dyDescent="0.25">
      <c r="A15" t="s">
        <v>98</v>
      </c>
      <c r="B15">
        <v>402</v>
      </c>
      <c r="C15" t="s">
        <v>71</v>
      </c>
      <c r="E15" t="s">
        <v>99</v>
      </c>
      <c r="F15" t="s">
        <v>100</v>
      </c>
      <c r="G15" s="1">
        <v>45457</v>
      </c>
      <c r="H15" s="6">
        <v>27091</v>
      </c>
      <c r="I15" t="s">
        <v>101</v>
      </c>
      <c r="J15">
        <v>3.17</v>
      </c>
      <c r="K15" s="9">
        <f>+H15/J15*2.5</f>
        <v>21365.141955835963</v>
      </c>
      <c r="M15" t="s">
        <v>102</v>
      </c>
    </row>
    <row r="16" spans="1:13" x14ac:dyDescent="0.25">
      <c r="A16" t="s">
        <v>74</v>
      </c>
      <c r="B16">
        <v>402</v>
      </c>
      <c r="C16" t="s">
        <v>71</v>
      </c>
      <c r="E16" t="s">
        <v>75</v>
      </c>
      <c r="F16" t="s">
        <v>76</v>
      </c>
      <c r="G16" s="1">
        <v>45517</v>
      </c>
      <c r="H16" s="6">
        <v>17600</v>
      </c>
      <c r="I16" t="s">
        <v>77</v>
      </c>
      <c r="J16">
        <v>2</v>
      </c>
      <c r="K16" s="9">
        <f>+H16/J16*2.5</f>
        <v>22000</v>
      </c>
      <c r="L16" t="s">
        <v>72</v>
      </c>
    </row>
    <row r="17" spans="1:12" x14ac:dyDescent="0.25">
      <c r="A17" t="s">
        <v>31</v>
      </c>
      <c r="B17">
        <v>402</v>
      </c>
      <c r="C17" t="s">
        <v>14</v>
      </c>
      <c r="D17" t="s">
        <v>12</v>
      </c>
      <c r="E17" t="s">
        <v>32</v>
      </c>
      <c r="F17" t="s">
        <v>33</v>
      </c>
      <c r="G17" s="1">
        <v>45229</v>
      </c>
      <c r="H17" s="6">
        <v>22000</v>
      </c>
      <c r="I17" t="s">
        <v>34</v>
      </c>
      <c r="J17">
        <v>2.41</v>
      </c>
      <c r="K17" s="9">
        <f>+H17/J17*2.5</f>
        <v>22821.576763485478</v>
      </c>
      <c r="L17" t="s">
        <v>11</v>
      </c>
    </row>
    <row r="18" spans="1:12" x14ac:dyDescent="0.25">
      <c r="A18" t="s">
        <v>49</v>
      </c>
      <c r="B18">
        <v>402</v>
      </c>
      <c r="C18" t="s">
        <v>24</v>
      </c>
      <c r="D18" t="s">
        <v>25</v>
      </c>
      <c r="E18" t="s">
        <v>50</v>
      </c>
      <c r="F18" t="s">
        <v>51</v>
      </c>
      <c r="G18" s="1">
        <v>45427</v>
      </c>
      <c r="H18" s="6">
        <v>18750</v>
      </c>
      <c r="I18" t="s">
        <v>52</v>
      </c>
      <c r="J18">
        <v>2</v>
      </c>
      <c r="K18" s="9">
        <f>+H18/J18*2.5</f>
        <v>23437.5</v>
      </c>
      <c r="L18" t="s">
        <v>11</v>
      </c>
    </row>
    <row r="19" spans="1:12" x14ac:dyDescent="0.25">
      <c r="A19" t="s">
        <v>13</v>
      </c>
      <c r="B19">
        <v>402</v>
      </c>
      <c r="C19" t="s">
        <v>14</v>
      </c>
      <c r="D19" t="s">
        <v>12</v>
      </c>
      <c r="E19" t="s">
        <v>15</v>
      </c>
      <c r="F19" t="s">
        <v>16</v>
      </c>
      <c r="G19" s="1">
        <v>45041</v>
      </c>
      <c r="H19" s="6">
        <v>23000</v>
      </c>
      <c r="I19" t="s">
        <v>17</v>
      </c>
      <c r="J19">
        <v>2.35</v>
      </c>
      <c r="K19" s="9">
        <f>+H19/J19*2.5</f>
        <v>24468.085106382976</v>
      </c>
      <c r="L19" t="s">
        <v>11</v>
      </c>
    </row>
    <row r="20" spans="1:12" x14ac:dyDescent="0.25">
      <c r="A20" t="s">
        <v>78</v>
      </c>
      <c r="B20">
        <v>402</v>
      </c>
      <c r="C20" t="s">
        <v>71</v>
      </c>
      <c r="E20" t="s">
        <v>79</v>
      </c>
      <c r="F20" t="s">
        <v>80</v>
      </c>
      <c r="G20" s="1">
        <v>45205</v>
      </c>
      <c r="H20" s="6">
        <v>20000</v>
      </c>
      <c r="I20" t="s">
        <v>81</v>
      </c>
      <c r="J20">
        <v>2.02</v>
      </c>
      <c r="K20" s="9">
        <f>+H20/J20*2.5</f>
        <v>24752.475247524751</v>
      </c>
      <c r="L20" t="s">
        <v>72</v>
      </c>
    </row>
    <row r="21" spans="1:12" x14ac:dyDescent="0.25">
      <c r="A21" t="s">
        <v>45</v>
      </c>
      <c r="B21">
        <v>402</v>
      </c>
      <c r="C21" t="s">
        <v>20</v>
      </c>
      <c r="D21" t="s">
        <v>21</v>
      </c>
      <c r="E21" t="s">
        <v>46</v>
      </c>
      <c r="F21" t="s">
        <v>47</v>
      </c>
      <c r="G21" s="1">
        <v>45369</v>
      </c>
      <c r="H21" s="6">
        <v>21500</v>
      </c>
      <c r="I21" t="s">
        <v>48</v>
      </c>
      <c r="J21">
        <v>2.06</v>
      </c>
      <c r="K21" s="9">
        <f>+H21/J21*2.5</f>
        <v>26092.23300970874</v>
      </c>
      <c r="L21" t="s">
        <v>11</v>
      </c>
    </row>
    <row r="22" spans="1:12" x14ac:dyDescent="0.25">
      <c r="A22" t="s">
        <v>95</v>
      </c>
      <c r="B22">
        <v>402</v>
      </c>
      <c r="C22" t="s">
        <v>71</v>
      </c>
      <c r="E22" t="s">
        <v>96</v>
      </c>
      <c r="F22" t="s">
        <v>97</v>
      </c>
      <c r="G22" s="1">
        <v>45426</v>
      </c>
      <c r="H22" s="6">
        <v>31500</v>
      </c>
      <c r="I22" t="s">
        <v>73</v>
      </c>
      <c r="J22">
        <v>3.0179999999999998</v>
      </c>
      <c r="K22" s="9">
        <f>+H22/J22*2.5</f>
        <v>26093.439363817102</v>
      </c>
      <c r="L22" t="s">
        <v>66</v>
      </c>
    </row>
    <row r="23" spans="1:12" x14ac:dyDescent="0.25">
      <c r="A23" t="s">
        <v>82</v>
      </c>
      <c r="B23">
        <v>402</v>
      </c>
      <c r="C23" t="s">
        <v>71</v>
      </c>
      <c r="E23" t="s">
        <v>83</v>
      </c>
      <c r="F23" t="s">
        <v>84</v>
      </c>
      <c r="G23" s="1">
        <v>45188</v>
      </c>
      <c r="H23" s="6">
        <v>22000</v>
      </c>
      <c r="I23" t="s">
        <v>85</v>
      </c>
      <c r="J23">
        <v>2.0299999999999998</v>
      </c>
      <c r="K23" s="9">
        <f>+H23/J23*2.5</f>
        <v>27093.596059113301</v>
      </c>
      <c r="L23" t="s">
        <v>66</v>
      </c>
    </row>
    <row r="24" spans="1:12" x14ac:dyDescent="0.25">
      <c r="H24" s="6">
        <f>SUM(H5:H23)</f>
        <v>348441</v>
      </c>
      <c r="J24">
        <f>SUM(J5:J23)</f>
        <v>44.567000000000007</v>
      </c>
      <c r="K24" s="8">
        <f>SUM(K5:K23)</f>
        <v>377126.73573225131</v>
      </c>
    </row>
    <row r="25" spans="1:12" x14ac:dyDescent="0.25">
      <c r="K25" s="8">
        <f>AVERAGE(K5:K23)</f>
        <v>19848.775564855332</v>
      </c>
      <c r="L25" t="s">
        <v>105</v>
      </c>
    </row>
    <row r="26" spans="1:12" x14ac:dyDescent="0.25">
      <c r="A26" t="s">
        <v>108</v>
      </c>
      <c r="K26" s="6">
        <f>+H24/J24*2.5</f>
        <v>19545.908407566134</v>
      </c>
      <c r="L26" t="s">
        <v>106</v>
      </c>
    </row>
    <row r="27" spans="1:12" x14ac:dyDescent="0.25">
      <c r="A27" t="s">
        <v>109</v>
      </c>
      <c r="K27" s="9">
        <v>19550</v>
      </c>
      <c r="L27" s="10" t="s">
        <v>107</v>
      </c>
    </row>
    <row r="28" spans="1:12" x14ac:dyDescent="0.25">
      <c r="A28" t="s">
        <v>110</v>
      </c>
    </row>
  </sheetData>
  <sortState xmlns:xlrd2="http://schemas.microsoft.com/office/spreadsheetml/2017/richdata2" ref="A5:M23">
    <sortCondition ref="K5:K23"/>
  </sortState>
  <mergeCells count="1">
    <mergeCell ref="A2:L2"/>
  </mergeCells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2026-02-16T22:39:49Z</cp:lastPrinted>
  <dcterms:created xsi:type="dcterms:W3CDTF">2026-02-11T01:01:42Z</dcterms:created>
  <dcterms:modified xsi:type="dcterms:W3CDTF">2026-02-16T22:46:49Z</dcterms:modified>
</cp:coreProperties>
</file>