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B592D07-2E67-4E63-8E08-F2D472E135A5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5" i="1"/>
  <c r="J32" i="1"/>
  <c r="H32" i="1"/>
  <c r="K7" i="1"/>
  <c r="K26" i="1"/>
  <c r="K29" i="1"/>
  <c r="K30" i="1"/>
  <c r="K13" i="1"/>
  <c r="K25" i="1"/>
  <c r="K24" i="1"/>
  <c r="K15" i="1"/>
  <c r="K21" i="1"/>
  <c r="K17" i="1"/>
  <c r="K18" i="1"/>
  <c r="K9" i="1"/>
  <c r="K11" i="1"/>
  <c r="K19" i="1"/>
  <c r="K10" i="1"/>
  <c r="K31" i="1"/>
  <c r="K14" i="1"/>
  <c r="K20" i="1"/>
  <c r="K28" i="1"/>
  <c r="K6" i="1"/>
  <c r="K12" i="1"/>
  <c r="K16" i="1"/>
  <c r="K23" i="1"/>
  <c r="K27" i="1"/>
  <c r="K22" i="1"/>
  <c r="K8" i="1"/>
  <c r="K34" i="1" l="1"/>
  <c r="K32" i="1"/>
</calcChain>
</file>

<file path=xl/sharedStrings.xml><?xml version="1.0" encoding="utf-8"?>
<sst xmlns="http://schemas.openxmlformats.org/spreadsheetml/2006/main" count="196" uniqueCount="130">
  <si>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</si>
  <si>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</si>
  <si>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</si>
  <si>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</si>
  <si>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</si>
  <si>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</si>
  <si>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</si>
  <si>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</si>
  <si>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</si>
  <si>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</si>
  <si>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</si>
  <si>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</si>
  <si>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CHESANING UNION SCHOOLS</t>
  </si>
  <si>
    <t>BRADY TOWNSHIP</t>
  </si>
  <si>
    <t>MERRILL COMM SCHOOL DISTRICT</t>
  </si>
  <si>
    <t>15-11-2-02-4010-003</t>
  </si>
  <si>
    <t>Fremont</t>
  </si>
  <si>
    <t>HEMLOCK PUBLIC SCHOOL DIST</t>
  </si>
  <si>
    <t>SCHREMS, T B  C D</t>
  </si>
  <si>
    <t>GRAHAM, GRADY  WENDY</t>
  </si>
  <si>
    <t>15-11-2-02-4010-004</t>
  </si>
  <si>
    <t>Taymouth Township</t>
  </si>
  <si>
    <t>BIRCH RUN AREA SCHOOL DIST</t>
  </si>
  <si>
    <t>RICHLAND TOWNSHIP</t>
  </si>
  <si>
    <t>Chesaning Township</t>
  </si>
  <si>
    <t>ALBEE</t>
  </si>
  <si>
    <t>Brant Township</t>
  </si>
  <si>
    <t>PEET</t>
  </si>
  <si>
    <t>27-10-5-29-4029-000</t>
  </si>
  <si>
    <t>KIME, E A  S A</t>
  </si>
  <si>
    <t>GERVAIS, DEAN  SMITH, MELANIE</t>
  </si>
  <si>
    <t>E ASHMAN</t>
  </si>
  <si>
    <t>13-09-3-11-3007-000</t>
  </si>
  <si>
    <t>MILBRANDT, ASHLEY A  DEREK M</t>
  </si>
  <si>
    <t>QUALLS, KOHL</t>
  </si>
  <si>
    <t>15581 STUART</t>
  </si>
  <si>
    <t>19-11-1-36-1001-006</t>
  </si>
  <si>
    <t>Lakefield</t>
  </si>
  <si>
    <t>PRATT, R S  S R</t>
  </si>
  <si>
    <t>REICHLE, DALE  JULIE</t>
  </si>
  <si>
    <t>S STEEL RD</t>
  </si>
  <si>
    <t>15-11-2-18-3002-008</t>
  </si>
  <si>
    <t>SMITH DANIEL R</t>
  </si>
  <si>
    <t>TARNOSKY, JILL M</t>
  </si>
  <si>
    <t>27-10-5-20-2005-003</t>
  </si>
  <si>
    <t>HAWKINS, B  L</t>
  </si>
  <si>
    <t>COLOSKY, TIMOTHY</t>
  </si>
  <si>
    <t>NICHOLS</t>
  </si>
  <si>
    <t>27-10-5-15-1001-001</t>
  </si>
  <si>
    <t>MATSON, WENDALL</t>
  </si>
  <si>
    <t>KRAMER, BUCK</t>
  </si>
  <si>
    <t>4000 E RATHBUN</t>
  </si>
  <si>
    <t>27-10-5-15-1001-002</t>
  </si>
  <si>
    <t>MARSHALL RD</t>
  </si>
  <si>
    <t>27-10-5-15-1001-003</t>
  </si>
  <si>
    <t>27-10-5-15-1001-004</t>
  </si>
  <si>
    <t>LADZINSKI, ELISSA  WARDLOW, JOE</t>
  </si>
  <si>
    <t>22-12-2-20-1003-006</t>
  </si>
  <si>
    <t>KACKMEISTER NOLAN</t>
  </si>
  <si>
    <t>WENTWORTH WAYNE</t>
  </si>
  <si>
    <t>GEDDES RD</t>
  </si>
  <si>
    <t>22-12-2-20-1003-004</t>
  </si>
  <si>
    <t xml:space="preserve">FOWLER RICK  KATHRYN </t>
  </si>
  <si>
    <t>17282 GEDDES RD</t>
  </si>
  <si>
    <t>07-09-2-19-3001-003</t>
  </si>
  <si>
    <t>SPIKE, WILLIAM H</t>
  </si>
  <si>
    <t>CARMAN, DONALD R  JENNIFER A</t>
  </si>
  <si>
    <t>17000 S STEELE RD</t>
  </si>
  <si>
    <t>27-10-5-14-4001-005</t>
  </si>
  <si>
    <t>DOSETTE, STEVEN R  THERESA L</t>
  </si>
  <si>
    <t>VANDERMEULEN, JERRY  SHARI TRUST</t>
  </si>
  <si>
    <t>10690 MOORISH RD</t>
  </si>
  <si>
    <t>04-10-4-27-3001-006</t>
  </si>
  <si>
    <t>ZERVAN, GERALD  MARIE</t>
  </si>
  <si>
    <t>FRASIER, BRADY</t>
  </si>
  <si>
    <t>LINCOLN RD</t>
  </si>
  <si>
    <t>08-10-2-26-3003-001</t>
  </si>
  <si>
    <t>THEILE, EDWARD A.  AMY J.</t>
  </si>
  <si>
    <t>HEMKER, JEFFREY A  STACEY L</t>
  </si>
  <si>
    <t>WARD RD</t>
  </si>
  <si>
    <t>13-09-3-22-1001-006</t>
  </si>
  <si>
    <t>SKIRIO-HUNT, CAROLYN A</t>
  </si>
  <si>
    <t>DANKERT, JOSHUA  ASLLYSA</t>
  </si>
  <si>
    <t>Other parcels in sale</t>
  </si>
  <si>
    <t>402</t>
  </si>
  <si>
    <t>Bay County</t>
  </si>
  <si>
    <t>03-ARM'S LENGTH</t>
  </si>
  <si>
    <t>130-034-300-150-02</t>
  </si>
  <si>
    <t>CASS AVENUE RD</t>
  </si>
  <si>
    <t>140-032-400-095-11</t>
  </si>
  <si>
    <t>W HOTCHKISS RD</t>
  </si>
  <si>
    <t>Midland County</t>
  </si>
  <si>
    <t>33-TO BE DETERMINED</t>
  </si>
  <si>
    <t>130-040-500-160-00</t>
  </si>
  <si>
    <t>BABCOCK, JAMES &amp; MARGARET TRUST</t>
  </si>
  <si>
    <t>NELSON, JENNIFER R</t>
  </si>
  <si>
    <t>2895 E DEGEER CT</t>
  </si>
  <si>
    <t>130-040-500-170-00</t>
  </si>
  <si>
    <t>020-005-200-060-00</t>
  </si>
  <si>
    <t>SIBLEY, CHAD A</t>
  </si>
  <si>
    <t>BEGLEY, CHARLES II &amp; KESHIA</t>
  </si>
  <si>
    <t>5495 W BURNS RD</t>
  </si>
  <si>
    <t>030-009-200-065-00</t>
  </si>
  <si>
    <t>SICILIANO, DOMENICO ESTATE</t>
  </si>
  <si>
    <t>PORTERFIELD, BILLIE ET AL</t>
  </si>
  <si>
    <t>4951 W OLSON RD</t>
  </si>
  <si>
    <t>030-016-100-260-00</t>
  </si>
  <si>
    <t>BLUBAUGH, AMELIA Z TRUST</t>
  </si>
  <si>
    <t>GRACE, BRENT</t>
  </si>
  <si>
    <t>W ISABELLA RD</t>
  </si>
  <si>
    <t>030-029-300-235-00</t>
  </si>
  <si>
    <t>BRUNO, JEFFREY &amp; SHARON H&amp;W</t>
  </si>
  <si>
    <t>PRESSLEY, MARC &amp; MELISSA</t>
  </si>
  <si>
    <t>5390 W GORDONVILLE RD</t>
  </si>
  <si>
    <t>080-021-400-986-00</t>
  </si>
  <si>
    <t>WELLMAN FAMILY TRUST</t>
  </si>
  <si>
    <t>BLACKOAK LAND HOLDINGS LLC</t>
  </si>
  <si>
    <t>2073 N NINE MILE RD</t>
  </si>
  <si>
    <t>100-028-300-015-00</t>
  </si>
  <si>
    <t>ORVOSH, JOSEPH M &amp; KATHLEEN A H&amp;W</t>
  </si>
  <si>
    <t>GREEN CAPITAL LAND LLC</t>
  </si>
  <si>
    <t>1800 W STEWART RD</t>
  </si>
  <si>
    <t>SPAULDING 2026  LAND VALUE ANALYSIS NORTH OF RIVER 4 ACRE</t>
  </si>
  <si>
    <t xml:space="preserve">Indicated 4 acre rate </t>
  </si>
  <si>
    <t>Average</t>
  </si>
  <si>
    <t>Aggregate</t>
  </si>
  <si>
    <t>Use</t>
  </si>
  <si>
    <t>There being no vacant sales in Spaulding Twp</t>
  </si>
  <si>
    <t xml:space="preserve">sales from Saginaw, Midland &amp; Bay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</si>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</sst>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6"/>
  <sheetViews>
    <sheetView tabSelected="1" workbookViewId="0">
      <selection activeCell="A37" sqref="A37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11.5703125" style="5" customWidth="1"/>
    <col min="9" max="9" width="19.140625" customWidth="1"/>
    <col min="10" max="10" width="8.140625" customWidth="1"/>
    <col min="11" max="11" width="13.5703125" customWidth="1"/>
    <col min="12" max="12" width="18.5703125" customWidth="1"/>
    <col min="13" max="13" width="17.85546875" customWidth="1"/>
  </cols>
  <sheetData>
    <row r="2" spans="1:13" x14ac:dyDescent="0.25">
      <c r="A2" s="10" t="s">
        <v>122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 s="3" customFormat="1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6" t="s">
        <v>7</v>
      </c>
      <c r="I4" s="3" t="s">
        <v>8</v>
      </c>
      <c r="J4" s="3" t="s">
        <v>9</v>
      </c>
      <c r="K4" s="3" t="s">
        <v>123</v>
      </c>
      <c r="L4" s="3" t="s">
        <v>10</v>
      </c>
      <c r="M4" s="3" t="s">
        <v>83</v>
      </c>
    </row>
    <row r="5" spans="1:13" x14ac:dyDescent="0.25">
      <c r="A5" t="s">
        <v>64</v>
      </c>
      <c r="B5">
        <v>402</v>
      </c>
      <c r="C5" t="s">
        <v>13</v>
      </c>
      <c r="D5" t="s">
        <v>12</v>
      </c>
      <c r="E5" t="s">
        <v>65</v>
      </c>
      <c r="F5" t="s">
        <v>66</v>
      </c>
      <c r="G5" s="1">
        <v>45545</v>
      </c>
      <c r="H5" s="5">
        <v>12000</v>
      </c>
      <c r="I5" t="s">
        <v>67</v>
      </c>
      <c r="J5">
        <v>4.3</v>
      </c>
      <c r="K5" s="8">
        <f>+H5/J5*4</f>
        <v>11162.79069767442</v>
      </c>
      <c r="L5" t="s">
        <v>11</v>
      </c>
    </row>
    <row r="6" spans="1:13" ht="14.25" customHeight="1" x14ac:dyDescent="0.25">
      <c r="A6" t="s">
        <v>110</v>
      </c>
      <c r="B6">
        <v>402</v>
      </c>
      <c r="C6" t="s">
        <v>91</v>
      </c>
      <c r="E6" t="s">
        <v>111</v>
      </c>
      <c r="F6" t="s">
        <v>112</v>
      </c>
      <c r="G6" s="1">
        <v>45586</v>
      </c>
      <c r="H6" s="5">
        <v>17000</v>
      </c>
      <c r="I6" t="s">
        <v>113</v>
      </c>
      <c r="J6">
        <v>4.96</v>
      </c>
      <c r="K6" s="8">
        <f>+H6/J6*4</f>
        <v>13709.677419354839</v>
      </c>
      <c r="L6" t="s">
        <v>92</v>
      </c>
    </row>
    <row r="7" spans="1:13" ht="14.25" customHeight="1" x14ac:dyDescent="0.25">
      <c r="A7" t="s">
        <v>80</v>
      </c>
      <c r="B7">
        <v>402</v>
      </c>
      <c r="C7" t="s">
        <v>24</v>
      </c>
      <c r="D7" t="s">
        <v>12</v>
      </c>
      <c r="E7" t="s">
        <v>81</v>
      </c>
      <c r="F7" t="s">
        <v>82</v>
      </c>
      <c r="G7" s="1">
        <v>45727</v>
      </c>
      <c r="H7" s="5">
        <v>11000</v>
      </c>
      <c r="I7" t="s">
        <v>27</v>
      </c>
      <c r="J7">
        <v>3.09</v>
      </c>
      <c r="K7" s="8">
        <f>+H7/J7*4</f>
        <v>14239.48220064725</v>
      </c>
      <c r="L7" t="s">
        <v>11</v>
      </c>
    </row>
    <row r="8" spans="1:13" ht="14.25" customHeight="1" x14ac:dyDescent="0.25">
      <c r="A8" t="s">
        <v>118</v>
      </c>
      <c r="B8">
        <v>402</v>
      </c>
      <c r="C8" t="s">
        <v>91</v>
      </c>
      <c r="E8" t="s">
        <v>119</v>
      </c>
      <c r="F8" t="s">
        <v>120</v>
      </c>
      <c r="G8" s="1">
        <v>45588</v>
      </c>
      <c r="H8" s="5">
        <v>18000</v>
      </c>
      <c r="I8" t="s">
        <v>121</v>
      </c>
      <c r="J8">
        <v>5.01</v>
      </c>
      <c r="K8" s="8">
        <f>+H8/J8*4</f>
        <v>14371.257485029941</v>
      </c>
    </row>
    <row r="9" spans="1:13" ht="14.25" customHeight="1" x14ac:dyDescent="0.25">
      <c r="A9" t="s">
        <v>36</v>
      </c>
      <c r="B9">
        <v>402</v>
      </c>
      <c r="C9" t="s">
        <v>37</v>
      </c>
      <c r="D9" t="s">
        <v>14</v>
      </c>
      <c r="E9" t="s">
        <v>38</v>
      </c>
      <c r="F9" t="s">
        <v>39</v>
      </c>
      <c r="G9" s="1">
        <v>45377</v>
      </c>
      <c r="H9" s="5">
        <v>16000</v>
      </c>
      <c r="I9" t="s">
        <v>40</v>
      </c>
      <c r="J9">
        <v>4.25</v>
      </c>
      <c r="K9" s="8">
        <f>+H9/J9*4</f>
        <v>15058.823529411764</v>
      </c>
      <c r="L9" t="s">
        <v>11</v>
      </c>
    </row>
    <row r="10" spans="1:13" ht="14.25" customHeight="1" x14ac:dyDescent="0.25">
      <c r="A10" t="s">
        <v>41</v>
      </c>
      <c r="B10">
        <v>402</v>
      </c>
      <c r="C10" t="s">
        <v>16</v>
      </c>
      <c r="D10" t="s">
        <v>14</v>
      </c>
      <c r="E10" t="s">
        <v>42</v>
      </c>
      <c r="F10" t="s">
        <v>43</v>
      </c>
      <c r="G10" s="1">
        <v>45384</v>
      </c>
      <c r="H10" s="5">
        <v>17500</v>
      </c>
      <c r="J10">
        <v>4.28</v>
      </c>
      <c r="K10" s="8">
        <f>+H10/J10*4</f>
        <v>16355.140186915887</v>
      </c>
      <c r="L10" t="s">
        <v>11</v>
      </c>
    </row>
    <row r="11" spans="1:13" x14ac:dyDescent="0.25">
      <c r="A11" t="s">
        <v>106</v>
      </c>
      <c r="B11">
        <v>402</v>
      </c>
      <c r="C11" t="s">
        <v>91</v>
      </c>
      <c r="E11" t="s">
        <v>107</v>
      </c>
      <c r="F11" t="s">
        <v>108</v>
      </c>
      <c r="G11" s="1">
        <v>45258</v>
      </c>
      <c r="H11" s="5">
        <v>18000</v>
      </c>
      <c r="I11" t="s">
        <v>109</v>
      </c>
      <c r="J11">
        <v>4.26</v>
      </c>
      <c r="K11" s="8">
        <f>+H11/J11*4</f>
        <v>16901.408450704228</v>
      </c>
      <c r="L11" t="s">
        <v>86</v>
      </c>
    </row>
    <row r="12" spans="1:13" x14ac:dyDescent="0.25">
      <c r="A12" t="s">
        <v>44</v>
      </c>
      <c r="B12">
        <v>402</v>
      </c>
      <c r="C12" t="s">
        <v>21</v>
      </c>
      <c r="D12" t="s">
        <v>22</v>
      </c>
      <c r="E12" t="s">
        <v>45</v>
      </c>
      <c r="F12" t="s">
        <v>46</v>
      </c>
      <c r="G12" s="1">
        <v>45427</v>
      </c>
      <c r="H12" s="5">
        <v>22000</v>
      </c>
      <c r="I12" t="s">
        <v>47</v>
      </c>
      <c r="J12">
        <v>4.99</v>
      </c>
      <c r="K12" s="8">
        <f>+H12/J12*4</f>
        <v>17635.270541082162</v>
      </c>
      <c r="L12" t="s">
        <v>11</v>
      </c>
    </row>
    <row r="13" spans="1:13" x14ac:dyDescent="0.25">
      <c r="A13" t="s">
        <v>76</v>
      </c>
      <c r="B13">
        <v>402</v>
      </c>
      <c r="C13" t="s">
        <v>26</v>
      </c>
      <c r="D13" t="s">
        <v>12</v>
      </c>
      <c r="E13" t="s">
        <v>77</v>
      </c>
      <c r="F13" t="s">
        <v>78</v>
      </c>
      <c r="G13" s="1">
        <v>45631</v>
      </c>
      <c r="H13" s="5">
        <v>15000</v>
      </c>
      <c r="I13" t="s">
        <v>79</v>
      </c>
      <c r="J13">
        <v>3.363</v>
      </c>
      <c r="K13" s="8">
        <f>+H13/J13*4</f>
        <v>17841.213202497769</v>
      </c>
      <c r="L13" t="s">
        <v>11</v>
      </c>
    </row>
    <row r="14" spans="1:13" x14ac:dyDescent="0.25">
      <c r="A14" t="s">
        <v>28</v>
      </c>
      <c r="B14">
        <v>402</v>
      </c>
      <c r="C14" t="s">
        <v>21</v>
      </c>
      <c r="D14" t="s">
        <v>22</v>
      </c>
      <c r="E14" t="s">
        <v>29</v>
      </c>
      <c r="F14" t="s">
        <v>30</v>
      </c>
      <c r="G14" s="1">
        <v>45287</v>
      </c>
      <c r="H14" s="5">
        <v>21000</v>
      </c>
      <c r="I14" t="s">
        <v>31</v>
      </c>
      <c r="J14">
        <v>4.49</v>
      </c>
      <c r="K14" s="8">
        <f>+H14/J14*4</f>
        <v>18708.240534521155</v>
      </c>
      <c r="L14" t="s">
        <v>11</v>
      </c>
    </row>
    <row r="15" spans="1:13" x14ac:dyDescent="0.25">
      <c r="A15" t="s">
        <v>68</v>
      </c>
      <c r="B15">
        <v>402</v>
      </c>
      <c r="C15" t="s">
        <v>21</v>
      </c>
      <c r="D15" t="s">
        <v>22</v>
      </c>
      <c r="E15" t="s">
        <v>69</v>
      </c>
      <c r="F15" t="s">
        <v>70</v>
      </c>
      <c r="G15" s="1">
        <v>45578</v>
      </c>
      <c r="H15" s="5">
        <v>17000</v>
      </c>
      <c r="I15" t="s">
        <v>71</v>
      </c>
      <c r="J15">
        <v>3.62</v>
      </c>
      <c r="K15" s="8">
        <f>+H15/J15*4</f>
        <v>18784.530386740331</v>
      </c>
      <c r="L15" t="s">
        <v>11</v>
      </c>
    </row>
    <row r="16" spans="1:13" x14ac:dyDescent="0.25">
      <c r="A16" t="s">
        <v>44</v>
      </c>
      <c r="B16">
        <v>402</v>
      </c>
      <c r="C16" t="s">
        <v>21</v>
      </c>
      <c r="D16" t="s">
        <v>22</v>
      </c>
      <c r="E16" t="s">
        <v>46</v>
      </c>
      <c r="F16" t="s">
        <v>56</v>
      </c>
      <c r="G16" s="1">
        <v>45504</v>
      </c>
      <c r="H16" s="5">
        <v>27500</v>
      </c>
      <c r="I16" t="s">
        <v>47</v>
      </c>
      <c r="J16">
        <v>4.99</v>
      </c>
      <c r="K16" s="8">
        <f>+H16/J16*4</f>
        <v>22044.088176352703</v>
      </c>
      <c r="L16" t="s">
        <v>11</v>
      </c>
    </row>
    <row r="17" spans="1:13" x14ac:dyDescent="0.25">
      <c r="A17" t="s">
        <v>98</v>
      </c>
      <c r="B17">
        <v>402</v>
      </c>
      <c r="C17" t="s">
        <v>91</v>
      </c>
      <c r="E17" t="s">
        <v>99</v>
      </c>
      <c r="F17" t="s">
        <v>100</v>
      </c>
      <c r="G17" s="1">
        <v>45061</v>
      </c>
      <c r="H17" s="5">
        <v>22900</v>
      </c>
      <c r="I17" t="s">
        <v>101</v>
      </c>
      <c r="J17">
        <v>4</v>
      </c>
      <c r="K17" s="8">
        <f>+H17/J17*4</f>
        <v>22900</v>
      </c>
      <c r="L17" t="s">
        <v>86</v>
      </c>
    </row>
    <row r="18" spans="1:13" x14ac:dyDescent="0.25">
      <c r="A18" t="s">
        <v>102</v>
      </c>
      <c r="B18">
        <v>402</v>
      </c>
      <c r="C18" t="s">
        <v>91</v>
      </c>
      <c r="E18" t="s">
        <v>103</v>
      </c>
      <c r="F18" t="s">
        <v>104</v>
      </c>
      <c r="G18" s="1">
        <v>45345</v>
      </c>
      <c r="H18" s="5">
        <v>29000</v>
      </c>
      <c r="I18" t="s">
        <v>105</v>
      </c>
      <c r="J18">
        <v>4</v>
      </c>
      <c r="K18" s="8">
        <f>+H18/J18*4</f>
        <v>29000</v>
      </c>
      <c r="L18" t="s">
        <v>92</v>
      </c>
    </row>
    <row r="19" spans="1:13" x14ac:dyDescent="0.25">
      <c r="A19" t="s">
        <v>72</v>
      </c>
      <c r="B19">
        <v>402</v>
      </c>
      <c r="C19" t="s">
        <v>25</v>
      </c>
      <c r="D19" t="s">
        <v>12</v>
      </c>
      <c r="E19" t="s">
        <v>73</v>
      </c>
      <c r="F19" t="s">
        <v>74</v>
      </c>
      <c r="G19" s="1">
        <v>45581</v>
      </c>
      <c r="H19" s="5">
        <v>31000</v>
      </c>
      <c r="I19" t="s">
        <v>75</v>
      </c>
      <c r="J19">
        <v>4.2750000000000004</v>
      </c>
      <c r="K19" s="8">
        <f>+H19/J19*4</f>
        <v>29005.847953216373</v>
      </c>
      <c r="L19" t="s">
        <v>11</v>
      </c>
    </row>
    <row r="20" spans="1:13" x14ac:dyDescent="0.25">
      <c r="A20" t="s">
        <v>32</v>
      </c>
      <c r="B20">
        <v>402</v>
      </c>
      <c r="C20" t="s">
        <v>24</v>
      </c>
      <c r="D20" t="s">
        <v>12</v>
      </c>
      <c r="E20" t="s">
        <v>33</v>
      </c>
      <c r="F20" t="s">
        <v>34</v>
      </c>
      <c r="G20" s="1">
        <v>45294</v>
      </c>
      <c r="H20" s="5">
        <v>35000</v>
      </c>
      <c r="I20" t="s">
        <v>35</v>
      </c>
      <c r="J20">
        <v>4.51</v>
      </c>
      <c r="K20" s="8">
        <f>+H20/J20*4</f>
        <v>31042.128603104215</v>
      </c>
      <c r="L20" t="s">
        <v>11</v>
      </c>
    </row>
    <row r="21" spans="1:13" x14ac:dyDescent="0.25">
      <c r="A21" t="s">
        <v>87</v>
      </c>
      <c r="B21" s="2" t="s">
        <v>84</v>
      </c>
      <c r="C21" t="s">
        <v>85</v>
      </c>
      <c r="G21" s="1">
        <v>45701</v>
      </c>
      <c r="H21" s="5">
        <v>30000</v>
      </c>
      <c r="I21" t="s">
        <v>88</v>
      </c>
      <c r="J21">
        <v>3.85</v>
      </c>
      <c r="K21" s="8">
        <f>+H21/J21*4</f>
        <v>31168.83116883117</v>
      </c>
      <c r="L21" t="s">
        <v>86</v>
      </c>
    </row>
    <row r="22" spans="1:13" x14ac:dyDescent="0.25">
      <c r="A22" t="s">
        <v>57</v>
      </c>
      <c r="B22">
        <v>402</v>
      </c>
      <c r="C22" t="s">
        <v>23</v>
      </c>
      <c r="D22" t="s">
        <v>17</v>
      </c>
      <c r="E22" t="s">
        <v>58</v>
      </c>
      <c r="F22" t="s">
        <v>59</v>
      </c>
      <c r="G22" s="1">
        <v>45519</v>
      </c>
      <c r="H22" s="5">
        <v>39000</v>
      </c>
      <c r="I22" t="s">
        <v>60</v>
      </c>
      <c r="J22">
        <v>5</v>
      </c>
      <c r="K22" s="8">
        <f>+H22/J22*4</f>
        <v>31200</v>
      </c>
      <c r="L22" t="s">
        <v>11</v>
      </c>
    </row>
    <row r="23" spans="1:13" x14ac:dyDescent="0.25">
      <c r="A23" t="s">
        <v>114</v>
      </c>
      <c r="B23">
        <v>402</v>
      </c>
      <c r="C23" t="s">
        <v>91</v>
      </c>
      <c r="E23" t="s">
        <v>115</v>
      </c>
      <c r="F23" t="s">
        <v>116</v>
      </c>
      <c r="G23" s="1">
        <v>45540</v>
      </c>
      <c r="H23" s="5">
        <v>40000</v>
      </c>
      <c r="I23" t="s">
        <v>117</v>
      </c>
      <c r="J23">
        <v>4.99</v>
      </c>
      <c r="K23" s="8">
        <f>+H23/J23*4</f>
        <v>32064.128256513024</v>
      </c>
      <c r="L23" t="s">
        <v>92</v>
      </c>
    </row>
    <row r="24" spans="1:13" x14ac:dyDescent="0.25">
      <c r="A24" t="s">
        <v>52</v>
      </c>
      <c r="B24">
        <v>402</v>
      </c>
      <c r="C24" t="s">
        <v>21</v>
      </c>
      <c r="D24" t="s">
        <v>22</v>
      </c>
      <c r="E24" t="s">
        <v>49</v>
      </c>
      <c r="F24" t="s">
        <v>50</v>
      </c>
      <c r="G24" s="1">
        <v>45490</v>
      </c>
      <c r="H24" s="5">
        <v>30000</v>
      </c>
      <c r="I24" t="s">
        <v>53</v>
      </c>
      <c r="J24">
        <v>3.57</v>
      </c>
      <c r="K24" s="8">
        <f>+H24/J24*4</f>
        <v>33613.445378151264</v>
      </c>
      <c r="L24" t="s">
        <v>11</v>
      </c>
    </row>
    <row r="25" spans="1:13" x14ac:dyDescent="0.25">
      <c r="A25" t="s">
        <v>48</v>
      </c>
      <c r="B25">
        <v>402</v>
      </c>
      <c r="C25" t="s">
        <v>21</v>
      </c>
      <c r="D25" t="s">
        <v>22</v>
      </c>
      <c r="E25" t="s">
        <v>49</v>
      </c>
      <c r="F25" t="s">
        <v>50</v>
      </c>
      <c r="G25" s="1">
        <v>45490</v>
      </c>
      <c r="H25" s="5">
        <v>30000</v>
      </c>
      <c r="I25" t="s">
        <v>51</v>
      </c>
      <c r="J25">
        <v>3.56</v>
      </c>
      <c r="K25" s="8">
        <f>+H25/J25*4</f>
        <v>33707.865168539327</v>
      </c>
      <c r="L25" t="s">
        <v>11</v>
      </c>
    </row>
    <row r="26" spans="1:13" x14ac:dyDescent="0.25">
      <c r="A26" t="s">
        <v>93</v>
      </c>
      <c r="B26">
        <v>402</v>
      </c>
      <c r="C26" t="s">
        <v>91</v>
      </c>
      <c r="E26" t="s">
        <v>94</v>
      </c>
      <c r="F26" t="s">
        <v>95</v>
      </c>
      <c r="G26" s="1">
        <v>45457</v>
      </c>
      <c r="H26" s="5">
        <v>27091</v>
      </c>
      <c r="I26" t="s">
        <v>96</v>
      </c>
      <c r="J26">
        <v>3.17</v>
      </c>
      <c r="K26" s="8">
        <f>+H26/J26*4</f>
        <v>34184.227129337538</v>
      </c>
      <c r="M26" t="s">
        <v>97</v>
      </c>
    </row>
    <row r="27" spans="1:13" x14ac:dyDescent="0.25">
      <c r="A27" t="s">
        <v>61</v>
      </c>
      <c r="B27">
        <v>402</v>
      </c>
      <c r="C27" t="s">
        <v>23</v>
      </c>
      <c r="D27" t="s">
        <v>17</v>
      </c>
      <c r="E27" t="s">
        <v>58</v>
      </c>
      <c r="F27" t="s">
        <v>62</v>
      </c>
      <c r="G27" s="1">
        <v>45531</v>
      </c>
      <c r="H27" s="5">
        <v>43000</v>
      </c>
      <c r="I27" t="s">
        <v>63</v>
      </c>
      <c r="J27">
        <v>5</v>
      </c>
      <c r="K27" s="8">
        <f>+H27/J27*4</f>
        <v>34400</v>
      </c>
      <c r="L27" t="s">
        <v>11</v>
      </c>
    </row>
    <row r="28" spans="1:13" x14ac:dyDescent="0.25">
      <c r="A28" t="s">
        <v>15</v>
      </c>
      <c r="B28">
        <v>402</v>
      </c>
      <c r="C28" t="s">
        <v>16</v>
      </c>
      <c r="D28" t="s">
        <v>17</v>
      </c>
      <c r="E28" t="s">
        <v>18</v>
      </c>
      <c r="F28" t="s">
        <v>19</v>
      </c>
      <c r="G28" s="1">
        <v>45062</v>
      </c>
      <c r="H28" s="5">
        <v>40000</v>
      </c>
      <c r="J28">
        <v>4.54</v>
      </c>
      <c r="K28" s="8">
        <f>+H28/J28*4</f>
        <v>35242.290748898675</v>
      </c>
      <c r="L28" t="s">
        <v>11</v>
      </c>
      <c r="M28" t="s">
        <v>20</v>
      </c>
    </row>
    <row r="29" spans="1:13" x14ac:dyDescent="0.25">
      <c r="A29" t="s">
        <v>54</v>
      </c>
      <c r="B29">
        <v>402</v>
      </c>
      <c r="C29" t="s">
        <v>21</v>
      </c>
      <c r="D29" t="s">
        <v>22</v>
      </c>
      <c r="E29" t="s">
        <v>49</v>
      </c>
      <c r="F29" t="s">
        <v>50</v>
      </c>
      <c r="G29" s="1">
        <v>45490</v>
      </c>
      <c r="H29" s="5">
        <v>30000</v>
      </c>
      <c r="I29" t="s">
        <v>53</v>
      </c>
      <c r="J29">
        <v>3.33</v>
      </c>
      <c r="K29" s="8">
        <f>+H29/J29*4</f>
        <v>36036.036036036036</v>
      </c>
      <c r="L29" t="s">
        <v>11</v>
      </c>
    </row>
    <row r="30" spans="1:13" x14ac:dyDescent="0.25">
      <c r="A30" t="s">
        <v>55</v>
      </c>
      <c r="B30">
        <v>402</v>
      </c>
      <c r="C30" t="s">
        <v>21</v>
      </c>
      <c r="D30" t="s">
        <v>22</v>
      </c>
      <c r="E30" t="s">
        <v>49</v>
      </c>
      <c r="F30" t="s">
        <v>50</v>
      </c>
      <c r="G30" s="1">
        <v>45490</v>
      </c>
      <c r="H30" s="5">
        <v>30000</v>
      </c>
      <c r="I30" t="s">
        <v>53</v>
      </c>
      <c r="J30">
        <v>3.33</v>
      </c>
      <c r="K30" s="8">
        <f>+H30/J30*4</f>
        <v>36036.036036036036</v>
      </c>
      <c r="L30" t="s">
        <v>11</v>
      </c>
    </row>
    <row r="31" spans="1:13" x14ac:dyDescent="0.25">
      <c r="A31" t="s">
        <v>89</v>
      </c>
      <c r="B31" s="2" t="s">
        <v>84</v>
      </c>
      <c r="C31" t="s">
        <v>85</v>
      </c>
      <c r="G31" s="1">
        <v>45618</v>
      </c>
      <c r="H31" s="5">
        <v>42000</v>
      </c>
      <c r="I31" t="s">
        <v>90</v>
      </c>
      <c r="J31">
        <v>4.4800000000000004</v>
      </c>
      <c r="K31" s="8">
        <f>+H31/J31*4</f>
        <v>37500</v>
      </c>
      <c r="L31" t="s">
        <v>86</v>
      </c>
    </row>
    <row r="32" spans="1:13" x14ac:dyDescent="0.25">
      <c r="H32" s="5">
        <f>SUM(H5:H31)</f>
        <v>710991</v>
      </c>
      <c r="J32">
        <f>SUM(J5:J31)</f>
        <v>113.208</v>
      </c>
      <c r="K32" s="7">
        <f>SUM(K5:K31)</f>
        <v>683912.759289596</v>
      </c>
    </row>
    <row r="33" spans="1:12" x14ac:dyDescent="0.25">
      <c r="K33" s="7">
        <f>AVERAGE(K5:K31)</f>
        <v>25330.102195910964</v>
      </c>
      <c r="L33" t="s">
        <v>124</v>
      </c>
    </row>
    <row r="34" spans="1:12" x14ac:dyDescent="0.25">
      <c r="A34" t="s">
        <v>127</v>
      </c>
      <c r="K34" s="5">
        <f>+H32/J32*4</f>
        <v>25121.581513673944</v>
      </c>
      <c r="L34" t="s">
        <v>125</v>
      </c>
    </row>
    <row r="35" spans="1:12" x14ac:dyDescent="0.25">
      <c r="A35" t="s">
        <v>128</v>
      </c>
      <c r="K35" s="8">
        <v>25100</v>
      </c>
      <c r="L35" s="9" t="s">
        <v>126</v>
      </c>
    </row>
    <row r="36" spans="1:12" x14ac:dyDescent="0.25">
      <c r="A36" t="s">
        <v>129</v>
      </c>
    </row>
  </sheetData>
  <sortState xmlns:xlrd2="http://schemas.microsoft.com/office/spreadsheetml/2017/richdata2" ref="A5:M31">
    <sortCondition ref="K5:K31"/>
  </sortState>
  <mergeCells count="1">
    <mergeCell ref="A2:L2"/>
  </mergeCells>
  <pageMargins left="0.7" right="0.7" top="0.75" bottom="0.75" header="0.3" footer="0.3"/>
  <pageSetup paperSize="17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2026-02-11T17:47:04Z</cp:lastPrinted>
  <dcterms:created xsi:type="dcterms:W3CDTF">2026-02-11T01:01:42Z</dcterms:created>
  <dcterms:modified xsi:type="dcterms:W3CDTF">2026-02-16T23:07:50Z</dcterms:modified>
</cp:coreProperties>
</file>