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FCFA00B-F6FB-49F9-A80E-DF56BF2D4B77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J37" i="1"/>
  <c r="H37" i="1"/>
  <c r="K23" i="1"/>
  <c r="K27" i="1"/>
  <c r="K11" i="1"/>
  <c r="K14" i="1"/>
  <c r="K28" i="1"/>
  <c r="K13" i="1"/>
  <c r="K6" i="1"/>
  <c r="K36" i="1"/>
  <c r="K17" i="1"/>
  <c r="K30" i="1"/>
  <c r="K34" i="1"/>
  <c r="K9" i="1"/>
  <c r="K16" i="1"/>
  <c r="K22" i="1"/>
  <c r="K32" i="1"/>
  <c r="K33" i="1"/>
  <c r="K31" i="1"/>
  <c r="K10" i="1"/>
  <c r="K25" i="1"/>
  <c r="K18" i="1"/>
  <c r="K35" i="1"/>
  <c r="K26" i="1"/>
  <c r="K8" i="1"/>
  <c r="K19" i="1"/>
  <c r="K29" i="1"/>
  <c r="K24" i="1"/>
  <c r="K7" i="1"/>
  <c r="K5" i="1"/>
  <c r="K12" i="1"/>
  <c r="K20" i="1"/>
  <c r="K21" i="1"/>
  <c r="K15" i="1"/>
  <c r="K39" i="1" l="1"/>
  <c r="K37" i="1"/>
</calcChain>
</file>

<file path=xl/sharedStrings.xml><?xml version="1.0" encoding="utf-8"?>
<sst xmlns="http://schemas.openxmlformats.org/spreadsheetml/2006/main" count="223" uniqueCount="158">
  <si>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</si>
  <si>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</si>
  <si>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</si>
  <si>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</si>
  <si>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</si>
  <si>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</si>
  <si>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</si>
  <si>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</si>
  <si>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</si>
  <si>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</si>
  <si>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</si>
  <si>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</si>
  <si>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CHESANING UNION SCHOOLS</t>
  </si>
  <si>
    <t>BRADY TOWNSHIP</t>
  </si>
  <si>
    <t>MERRILL COMM SCHOOL DISTRICT</t>
  </si>
  <si>
    <t>SWAN CREEK TOWNSHIP</t>
  </si>
  <si>
    <t>ST CHARLES COMMUNITY SCHOOLS</t>
  </si>
  <si>
    <t>15-11-2-02-4010-003</t>
  </si>
  <si>
    <t>Fremont</t>
  </si>
  <si>
    <t>HEMLOCK PUBLIC SCHOOL DIST</t>
  </si>
  <si>
    <t>SCHREMS, T B  C D</t>
  </si>
  <si>
    <t>GRAHAM, GRADY  WENDY</t>
  </si>
  <si>
    <t>15-11-2-02-4010-004</t>
  </si>
  <si>
    <t>Taymouth Township</t>
  </si>
  <si>
    <t>BIRCH RUN AREA SCHOOL DIST</t>
  </si>
  <si>
    <t>KEYSOR JOSIAH  BETHANY</t>
  </si>
  <si>
    <t>LAKEFIELD RD</t>
  </si>
  <si>
    <t>RICHLAND TOWNSHIP</t>
  </si>
  <si>
    <t>Chesaning Township</t>
  </si>
  <si>
    <t>04-10-4-25-4001-003</t>
  </si>
  <si>
    <t>ALBEE</t>
  </si>
  <si>
    <t>CLEMENTS, PAULA A</t>
  </si>
  <si>
    <t>CAMPBELL, THERESA  LEARY, CHRISTOP</t>
  </si>
  <si>
    <t>12694 SHERIDAN RD</t>
  </si>
  <si>
    <t>26-11-3-31-4002-002</t>
  </si>
  <si>
    <t>BROOKS T ESTATE CO OBRIEN</t>
  </si>
  <si>
    <t>MAYER DAVID J</t>
  </si>
  <si>
    <t>12282 BEAVER RD</t>
  </si>
  <si>
    <t>08-10-2-20-4002-004</t>
  </si>
  <si>
    <t>Brant Township</t>
  </si>
  <si>
    <t>SHOLTZ, W R  L</t>
  </si>
  <si>
    <t>RUSSELL, MARK  BRANDY</t>
  </si>
  <si>
    <t>17310 MARION RD</t>
  </si>
  <si>
    <t>26-11-3-19-1007-006</t>
  </si>
  <si>
    <t>GRULKE WYATT  MARANDA</t>
  </si>
  <si>
    <t>27-10-5-29-4029-000</t>
  </si>
  <si>
    <t>KIME, E A  S A</t>
  </si>
  <si>
    <t>GERVAIS, DEAN  SMITH, MELANIE</t>
  </si>
  <si>
    <t>E ASHMAN</t>
  </si>
  <si>
    <t>13-09-3-11-3007-000</t>
  </si>
  <si>
    <t>MILBRANDT, ASHLEY A  DEREK M</t>
  </si>
  <si>
    <t>QUALLS, KOHL</t>
  </si>
  <si>
    <t>15581 STUART</t>
  </si>
  <si>
    <t>04-10-4-25-4001-004</t>
  </si>
  <si>
    <t>CRELLER, MARY LOU</t>
  </si>
  <si>
    <t>JOHNSON, DOBBEY  APRIL</t>
  </si>
  <si>
    <t>SHERIDAN RD</t>
  </si>
  <si>
    <t>19-11-1-36-1001-006</t>
  </si>
  <si>
    <t>Lakefield</t>
  </si>
  <si>
    <t>PRATT, R S  S R</t>
  </si>
  <si>
    <t>REICHLE, DALE  JULIE</t>
  </si>
  <si>
    <t>S STEEL RD</t>
  </si>
  <si>
    <t>15-11-2-18-3002-008</t>
  </si>
  <si>
    <t>SMITH DANIEL R</t>
  </si>
  <si>
    <t>TARNOSKY, JILL M</t>
  </si>
  <si>
    <t>27-10-5-20-2005-003</t>
  </si>
  <si>
    <t>HAWKINS, B  L</t>
  </si>
  <si>
    <t>COLOSKY, TIMOTHY</t>
  </si>
  <si>
    <t>NICHOLS</t>
  </si>
  <si>
    <t>27-10-5-10-4001-000</t>
  </si>
  <si>
    <t>HOWE, KENNETH S</t>
  </si>
  <si>
    <t>KOSKINEN, SCOTT</t>
  </si>
  <si>
    <t>9676 MARSHALL</t>
  </si>
  <si>
    <t>LADZINSKI, ELISSA  WARDLOW, JOE</t>
  </si>
  <si>
    <t>22-12-2-20-1003-006</t>
  </si>
  <si>
    <t>KACKMEISTER NOLAN</t>
  </si>
  <si>
    <t>WENTWORTH WAYNE</t>
  </si>
  <si>
    <t>GEDDES RD</t>
  </si>
  <si>
    <t>22-12-2-20-1003-004</t>
  </si>
  <si>
    <t xml:space="preserve">FOWLER RICK  KATHRYN </t>
  </si>
  <si>
    <t>17282 GEDDES RD</t>
  </si>
  <si>
    <t>07-09-2-19-3001-003</t>
  </si>
  <si>
    <t>SPIKE, WILLIAM H</t>
  </si>
  <si>
    <t>CARMAN, DONALD R  JENNIFER A</t>
  </si>
  <si>
    <t>17000 S STEELE RD</t>
  </si>
  <si>
    <t>04-10-4-27-3001-006</t>
  </si>
  <si>
    <t>ZERVAN, GERALD  MARIE</t>
  </si>
  <si>
    <t>FRASIER, BRADY</t>
  </si>
  <si>
    <t>LINCOLN RD</t>
  </si>
  <si>
    <t>Other parcels in sale</t>
  </si>
  <si>
    <t>402</t>
  </si>
  <si>
    <t>Bay County</t>
  </si>
  <si>
    <t>03-ARM'S LENGTH</t>
  </si>
  <si>
    <t>140-032-400-095-11</t>
  </si>
  <si>
    <t>W HOTCHKISS RD</t>
  </si>
  <si>
    <t>Midland County</t>
  </si>
  <si>
    <t>33-TO BE DETERMINED</t>
  </si>
  <si>
    <t>N MERIDIAN RD</t>
  </si>
  <si>
    <t>020-005-200-060-00</t>
  </si>
  <si>
    <t>SIBLEY, CHAD A</t>
  </si>
  <si>
    <t>BEGLEY, CHARLES II &amp; KESHIA</t>
  </si>
  <si>
    <t>5495 W BURNS RD</t>
  </si>
  <si>
    <t>030-009-200-065-00</t>
  </si>
  <si>
    <t>SICILIANO, DOMENICO ESTATE</t>
  </si>
  <si>
    <t>PORTERFIELD, BILLIE ET AL</t>
  </si>
  <si>
    <t>4951 W OLSON RD</t>
  </si>
  <si>
    <t>030-016-100-260-00</t>
  </si>
  <si>
    <t>BLUBAUGH, AMELIA Z TRUST</t>
  </si>
  <si>
    <t>GRACE, BRENT</t>
  </si>
  <si>
    <t>W ISABELLA RD</t>
  </si>
  <si>
    <t>030-029-300-235-00</t>
  </si>
  <si>
    <t>BRUNO, JEFFREY &amp; SHARON H&amp;W</t>
  </si>
  <si>
    <t>PRESSLEY, MARC &amp; MELISSA</t>
  </si>
  <si>
    <t>5390 W GORDONVILLE RD</t>
  </si>
  <si>
    <t>080-021-400-986-00</t>
  </si>
  <si>
    <t>WELLMAN FAMILY TRUST</t>
  </si>
  <si>
    <t>BLACKOAK LAND HOLDINGS LLC</t>
  </si>
  <si>
    <t>2073 N NINE MILE RD</t>
  </si>
  <si>
    <t>100-028-300-015-00</t>
  </si>
  <si>
    <t>ORVOSH, JOSEPH M &amp; KATHLEEN A H&amp;W</t>
  </si>
  <si>
    <t>GREEN CAPITAL LAND LLC</t>
  </si>
  <si>
    <t>1800 W STEWART RD</t>
  </si>
  <si>
    <t>WALLER, SALLY</t>
  </si>
  <si>
    <t>100-011-300-030-00</t>
  </si>
  <si>
    <t>FISCHER, WALTER E &amp; BONNIE S</t>
  </si>
  <si>
    <t>MEHTA, PANKAJ &amp; IRINA KLIMENKO</t>
  </si>
  <si>
    <t>N EIGHT MILE RD</t>
  </si>
  <si>
    <t>030-013-200-128-00</t>
  </si>
  <si>
    <t>ZAMARRON, DAVID JR</t>
  </si>
  <si>
    <t>ROSS, JOHN A</t>
  </si>
  <si>
    <t>S MAGRUDER RD</t>
  </si>
  <si>
    <t>030-013-200-122-00, 030-013-200-124-00, 030-013-200-126-00</t>
  </si>
  <si>
    <t>130-029-400-119-00</t>
  </si>
  <si>
    <t>MIDDLETON, BILL</t>
  </si>
  <si>
    <t>MOWERY, JUSTIN &amp; MCKENZIE</t>
  </si>
  <si>
    <t>N EASTMAN RD</t>
  </si>
  <si>
    <t>060-032-200-095-00</t>
  </si>
  <si>
    <t>KAIN, KEVIN J &amp; KRISS R H&amp;W</t>
  </si>
  <si>
    <t>MORRIS, JACOB &amp; KATHLEEN</t>
  </si>
  <si>
    <t>2692 E LAPORTE RD</t>
  </si>
  <si>
    <t>080-013-100-210-00</t>
  </si>
  <si>
    <t>LATEST HOLDINGS LLC</t>
  </si>
  <si>
    <t>HEINZ, BLAKE</t>
  </si>
  <si>
    <t>080-001-400-506-00</t>
  </si>
  <si>
    <t>WORKDAY 8 LLC</t>
  </si>
  <si>
    <t>JOHNSON, KENNETH ET AL</t>
  </si>
  <si>
    <t>080-001-400-530-00</t>
  </si>
  <si>
    <t>IEUTER, KARL &amp; JULIE TRUST</t>
  </si>
  <si>
    <t>MACHELSKI, BRENDA</t>
  </si>
  <si>
    <t>3501 N MERIDIAN RD</t>
  </si>
  <si>
    <t>Indicated 5 acre rate</t>
  </si>
  <si>
    <t>Average</t>
  </si>
  <si>
    <t>Aggregate</t>
  </si>
  <si>
    <t>Use</t>
  </si>
  <si>
    <t>SPAULDING 2026 LAND VALUE ANALYSIS NORTH OF RIVER 5 ACRE</t>
  </si>
  <si>
    <t>There being no vacant sales in Spaulding Twp</t>
  </si>
  <si>
    <t>sales from Saginaw, Midland &amp; Bay Counties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</si>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</sst>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5" fontId="0" fillId="0" borderId="0" xfId="42" applyNumberFormat="1" applyFont="1" applyAlignment="1">
      <alignment wrapText="1"/>
    </xf>
    <xf numFmtId="165" fontId="0" fillId="0" borderId="0" xfId="42" applyNumberFormat="1" applyFont="1"/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41"/>
  <sheetViews>
    <sheetView tabSelected="1" topLeftCell="A24" workbookViewId="0">
      <selection activeCell="A42" sqref="A42"/>
    </sheetView>
  </sheetViews>
  <sheetFormatPr defaultRowHeight="15" x14ac:dyDescent="0.25"/>
  <cols>
    <col min="1" max="1" width="19.85546875" customWidth="1"/>
    <col min="2" max="2" width="6.5703125" customWidth="1"/>
    <col min="3" max="3" width="21" customWidth="1"/>
    <col min="4" max="4" width="23.140625" customWidth="1"/>
    <col min="5" max="5" width="25.5703125" customWidth="1"/>
    <col min="6" max="6" width="18.42578125" customWidth="1"/>
    <col min="7" max="7" width="13.140625" style="1" customWidth="1"/>
    <col min="8" max="8" width="12.140625" style="6" customWidth="1"/>
    <col min="9" max="9" width="19.140625" customWidth="1"/>
    <col min="10" max="10" width="8.140625" customWidth="1"/>
    <col min="11" max="11" width="12.140625" style="6" customWidth="1"/>
    <col min="12" max="12" width="18.5703125" customWidth="1"/>
    <col min="13" max="13" width="17.85546875" customWidth="1"/>
  </cols>
  <sheetData>
    <row r="2" spans="1:13" x14ac:dyDescent="0.25">
      <c r="A2" s="9" t="s">
        <v>154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4" spans="1:13" s="3" customFormat="1" ht="30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3" t="s">
        <v>8</v>
      </c>
      <c r="J4" s="3" t="s">
        <v>9</v>
      </c>
      <c r="K4" s="5" t="s">
        <v>150</v>
      </c>
      <c r="L4" s="3" t="s">
        <v>10</v>
      </c>
      <c r="M4" s="3" t="s">
        <v>89</v>
      </c>
    </row>
    <row r="5" spans="1:13" x14ac:dyDescent="0.25">
      <c r="A5" t="s">
        <v>140</v>
      </c>
      <c r="B5">
        <v>402</v>
      </c>
      <c r="C5" t="s">
        <v>95</v>
      </c>
      <c r="E5" t="s">
        <v>141</v>
      </c>
      <c r="F5" t="s">
        <v>142</v>
      </c>
      <c r="G5" s="1">
        <v>45582</v>
      </c>
      <c r="H5" s="6">
        <v>15900</v>
      </c>
      <c r="I5" t="s">
        <v>97</v>
      </c>
      <c r="J5">
        <v>6.37</v>
      </c>
      <c r="K5" s="7">
        <f>+H5/J5*5</f>
        <v>12480.376766091051</v>
      </c>
    </row>
    <row r="6" spans="1:13" x14ac:dyDescent="0.25">
      <c r="A6" t="s">
        <v>81</v>
      </c>
      <c r="B6">
        <v>402</v>
      </c>
      <c r="C6" t="s">
        <v>13</v>
      </c>
      <c r="D6" t="s">
        <v>12</v>
      </c>
      <c r="E6" t="s">
        <v>82</v>
      </c>
      <c r="F6" t="s">
        <v>83</v>
      </c>
      <c r="G6" s="1">
        <v>45545</v>
      </c>
      <c r="H6" s="6">
        <v>12000</v>
      </c>
      <c r="I6" t="s">
        <v>84</v>
      </c>
      <c r="J6">
        <v>4.3</v>
      </c>
      <c r="K6" s="7">
        <f>+H6/J6*5</f>
        <v>13953.488372093025</v>
      </c>
      <c r="L6" t="s">
        <v>11</v>
      </c>
    </row>
    <row r="7" spans="1:13" x14ac:dyDescent="0.25">
      <c r="A7" t="s">
        <v>38</v>
      </c>
      <c r="B7">
        <v>402</v>
      </c>
      <c r="C7" t="s">
        <v>39</v>
      </c>
      <c r="D7" t="s">
        <v>12</v>
      </c>
      <c r="E7" t="s">
        <v>40</v>
      </c>
      <c r="F7" t="s">
        <v>41</v>
      </c>
      <c r="G7" s="1">
        <v>45216</v>
      </c>
      <c r="H7" s="6">
        <v>18500</v>
      </c>
      <c r="I7" t="s">
        <v>42</v>
      </c>
      <c r="J7">
        <v>6.069</v>
      </c>
      <c r="K7" s="7">
        <f>+H7/J7*5</f>
        <v>15241.390673916627</v>
      </c>
      <c r="L7" t="s">
        <v>11</v>
      </c>
    </row>
    <row r="8" spans="1:13" x14ac:dyDescent="0.25">
      <c r="A8" t="s">
        <v>43</v>
      </c>
      <c r="B8">
        <v>402</v>
      </c>
      <c r="C8" t="s">
        <v>15</v>
      </c>
      <c r="D8" t="s">
        <v>16</v>
      </c>
      <c r="E8" t="s">
        <v>25</v>
      </c>
      <c r="F8" t="s">
        <v>44</v>
      </c>
      <c r="G8" s="1">
        <v>45220</v>
      </c>
      <c r="H8" s="6">
        <v>19350</v>
      </c>
      <c r="I8" t="s">
        <v>26</v>
      </c>
      <c r="J8">
        <v>5.7</v>
      </c>
      <c r="K8" s="7">
        <f>+H8/J8*5</f>
        <v>16973.684210526313</v>
      </c>
      <c r="L8" t="s">
        <v>11</v>
      </c>
    </row>
    <row r="9" spans="1:13" x14ac:dyDescent="0.25">
      <c r="A9" t="s">
        <v>110</v>
      </c>
      <c r="B9">
        <v>402</v>
      </c>
      <c r="C9" t="s">
        <v>95</v>
      </c>
      <c r="E9" t="s">
        <v>111</v>
      </c>
      <c r="F9" t="s">
        <v>112</v>
      </c>
      <c r="G9" s="1">
        <v>45586</v>
      </c>
      <c r="H9" s="6">
        <v>17000</v>
      </c>
      <c r="I9" t="s">
        <v>113</v>
      </c>
      <c r="J9">
        <v>4.96</v>
      </c>
      <c r="K9" s="7">
        <f>+H9/J9*5</f>
        <v>17137.096774193549</v>
      </c>
      <c r="L9" t="s">
        <v>96</v>
      </c>
    </row>
    <row r="10" spans="1:13" x14ac:dyDescent="0.25">
      <c r="A10" t="s">
        <v>118</v>
      </c>
      <c r="B10">
        <v>402</v>
      </c>
      <c r="C10" t="s">
        <v>95</v>
      </c>
      <c r="E10" t="s">
        <v>119</v>
      </c>
      <c r="F10" t="s">
        <v>120</v>
      </c>
      <c r="G10" s="1">
        <v>45588</v>
      </c>
      <c r="H10" s="6">
        <v>18000</v>
      </c>
      <c r="I10" t="s">
        <v>121</v>
      </c>
      <c r="J10">
        <v>5.01</v>
      </c>
      <c r="K10" s="7">
        <f>+H10/J10*5</f>
        <v>17964.071856287424</v>
      </c>
    </row>
    <row r="11" spans="1:13" x14ac:dyDescent="0.25">
      <c r="A11" t="s">
        <v>57</v>
      </c>
      <c r="B11">
        <v>402</v>
      </c>
      <c r="C11" t="s">
        <v>58</v>
      </c>
      <c r="D11" t="s">
        <v>14</v>
      </c>
      <c r="E11" t="s">
        <v>59</v>
      </c>
      <c r="F11" t="s">
        <v>60</v>
      </c>
      <c r="G11" s="1">
        <v>45377</v>
      </c>
      <c r="H11" s="6">
        <v>16000</v>
      </c>
      <c r="I11" t="s">
        <v>61</v>
      </c>
      <c r="J11">
        <v>4.25</v>
      </c>
      <c r="K11" s="7">
        <f>+H11/J11*5</f>
        <v>18823.529411764706</v>
      </c>
      <c r="L11" t="s">
        <v>11</v>
      </c>
    </row>
    <row r="12" spans="1:13" x14ac:dyDescent="0.25">
      <c r="A12" t="s">
        <v>143</v>
      </c>
      <c r="B12">
        <v>402</v>
      </c>
      <c r="C12" t="s">
        <v>95</v>
      </c>
      <c r="E12" t="s">
        <v>144</v>
      </c>
      <c r="F12" t="s">
        <v>145</v>
      </c>
      <c r="G12" s="1">
        <v>45464</v>
      </c>
      <c r="H12" s="6">
        <v>27000</v>
      </c>
      <c r="I12" t="s">
        <v>97</v>
      </c>
      <c r="J12">
        <v>6.64</v>
      </c>
      <c r="K12" s="7">
        <f>+H12/J12*5</f>
        <v>20331.325301204819</v>
      </c>
    </row>
    <row r="13" spans="1:13" x14ac:dyDescent="0.25">
      <c r="A13" t="s">
        <v>62</v>
      </c>
      <c r="B13">
        <v>402</v>
      </c>
      <c r="C13" t="s">
        <v>18</v>
      </c>
      <c r="D13" t="s">
        <v>14</v>
      </c>
      <c r="E13" t="s">
        <v>63</v>
      </c>
      <c r="F13" t="s">
        <v>64</v>
      </c>
      <c r="G13" s="1">
        <v>45384</v>
      </c>
      <c r="H13" s="6">
        <v>17500</v>
      </c>
      <c r="J13">
        <v>4.28</v>
      </c>
      <c r="K13" s="7">
        <f>+H13/J13*5</f>
        <v>20443.925233644859</v>
      </c>
      <c r="L13" t="s">
        <v>11</v>
      </c>
    </row>
    <row r="14" spans="1:13" x14ac:dyDescent="0.25">
      <c r="A14" t="s">
        <v>106</v>
      </c>
      <c r="B14">
        <v>402</v>
      </c>
      <c r="C14" t="s">
        <v>95</v>
      </c>
      <c r="E14" t="s">
        <v>107</v>
      </c>
      <c r="F14" t="s">
        <v>108</v>
      </c>
      <c r="G14" s="1">
        <v>45258</v>
      </c>
      <c r="H14" s="6">
        <v>18000</v>
      </c>
      <c r="I14" t="s">
        <v>109</v>
      </c>
      <c r="J14">
        <v>4.26</v>
      </c>
      <c r="K14" s="7">
        <f>+H14/J14*5</f>
        <v>21126.760563380285</v>
      </c>
      <c r="L14" t="s">
        <v>92</v>
      </c>
    </row>
    <row r="15" spans="1:13" x14ac:dyDescent="0.25">
      <c r="A15" t="s">
        <v>53</v>
      </c>
      <c r="B15">
        <v>402</v>
      </c>
      <c r="C15" t="s">
        <v>30</v>
      </c>
      <c r="D15" t="s">
        <v>12</v>
      </c>
      <c r="E15" t="s">
        <v>54</v>
      </c>
      <c r="F15" t="s">
        <v>55</v>
      </c>
      <c r="G15" s="1">
        <v>45303</v>
      </c>
      <c r="H15" s="6">
        <v>30000</v>
      </c>
      <c r="I15" t="s">
        <v>56</v>
      </c>
      <c r="J15">
        <v>6.81</v>
      </c>
      <c r="K15" s="7">
        <f>+H15/J15*5</f>
        <v>22026.431718061678</v>
      </c>
      <c r="L15" t="s">
        <v>11</v>
      </c>
    </row>
    <row r="16" spans="1:13" x14ac:dyDescent="0.25">
      <c r="A16" t="s">
        <v>65</v>
      </c>
      <c r="B16">
        <v>402</v>
      </c>
      <c r="C16" t="s">
        <v>23</v>
      </c>
      <c r="D16" t="s">
        <v>24</v>
      </c>
      <c r="E16" t="s">
        <v>66</v>
      </c>
      <c r="F16" t="s">
        <v>67</v>
      </c>
      <c r="G16" s="1">
        <v>45427</v>
      </c>
      <c r="H16" s="6">
        <v>22000</v>
      </c>
      <c r="I16" t="s">
        <v>68</v>
      </c>
      <c r="J16">
        <v>4.99</v>
      </c>
      <c r="K16" s="7">
        <f>+H16/J16*5</f>
        <v>22044.088176352703</v>
      </c>
      <c r="L16" t="s">
        <v>11</v>
      </c>
    </row>
    <row r="17" spans="1:13" x14ac:dyDescent="0.25">
      <c r="A17" t="s">
        <v>45</v>
      </c>
      <c r="B17">
        <v>402</v>
      </c>
      <c r="C17" t="s">
        <v>23</v>
      </c>
      <c r="D17" t="s">
        <v>24</v>
      </c>
      <c r="E17" t="s">
        <v>46</v>
      </c>
      <c r="F17" t="s">
        <v>47</v>
      </c>
      <c r="G17" s="1">
        <v>45287</v>
      </c>
      <c r="H17" s="6">
        <v>21000</v>
      </c>
      <c r="I17" t="s">
        <v>48</v>
      </c>
      <c r="J17">
        <v>4.49</v>
      </c>
      <c r="K17" s="7">
        <f>+H17/J17*5</f>
        <v>23385.300668151445</v>
      </c>
      <c r="L17" t="s">
        <v>11</v>
      </c>
    </row>
    <row r="18" spans="1:13" x14ac:dyDescent="0.25">
      <c r="A18" t="s">
        <v>123</v>
      </c>
      <c r="B18">
        <v>402</v>
      </c>
      <c r="C18" t="s">
        <v>95</v>
      </c>
      <c r="E18" t="s">
        <v>124</v>
      </c>
      <c r="F18" t="s">
        <v>125</v>
      </c>
      <c r="G18" s="1">
        <v>45580</v>
      </c>
      <c r="H18" s="6">
        <v>25000</v>
      </c>
      <c r="I18" t="s">
        <v>126</v>
      </c>
      <c r="J18">
        <v>5.3</v>
      </c>
      <c r="K18" s="7">
        <f>+H18/J18*5</f>
        <v>23584.905660377357</v>
      </c>
    </row>
    <row r="19" spans="1:13" x14ac:dyDescent="0.25">
      <c r="A19" t="s">
        <v>132</v>
      </c>
      <c r="B19">
        <v>402</v>
      </c>
      <c r="C19" t="s">
        <v>95</v>
      </c>
      <c r="E19" t="s">
        <v>133</v>
      </c>
      <c r="F19" t="s">
        <v>134</v>
      </c>
      <c r="G19" s="1">
        <v>45667</v>
      </c>
      <c r="H19" s="6">
        <v>30000</v>
      </c>
      <c r="I19" t="s">
        <v>135</v>
      </c>
      <c r="J19">
        <v>5.71</v>
      </c>
      <c r="K19" s="7">
        <f>+H19/J19*5</f>
        <v>26269.702276707532</v>
      </c>
      <c r="L19" t="s">
        <v>92</v>
      </c>
    </row>
    <row r="20" spans="1:13" x14ac:dyDescent="0.25">
      <c r="A20" t="s">
        <v>146</v>
      </c>
      <c r="B20">
        <v>402</v>
      </c>
      <c r="C20" t="s">
        <v>95</v>
      </c>
      <c r="E20" t="s">
        <v>147</v>
      </c>
      <c r="F20" t="s">
        <v>148</v>
      </c>
      <c r="G20" s="1">
        <v>45247</v>
      </c>
      <c r="H20" s="6">
        <v>35000</v>
      </c>
      <c r="I20" t="s">
        <v>149</v>
      </c>
      <c r="J20">
        <v>6.64</v>
      </c>
      <c r="K20" s="7">
        <f>+H20/J20*5</f>
        <v>26355.421686746991</v>
      </c>
      <c r="L20" t="s">
        <v>92</v>
      </c>
    </row>
    <row r="21" spans="1:13" x14ac:dyDescent="0.25">
      <c r="A21" t="s">
        <v>29</v>
      </c>
      <c r="B21">
        <v>402</v>
      </c>
      <c r="C21" t="s">
        <v>30</v>
      </c>
      <c r="D21" t="s">
        <v>12</v>
      </c>
      <c r="E21" t="s">
        <v>31</v>
      </c>
      <c r="F21" t="s">
        <v>32</v>
      </c>
      <c r="G21" s="1">
        <v>45097</v>
      </c>
      <c r="H21" s="6">
        <v>36500</v>
      </c>
      <c r="I21" t="s">
        <v>33</v>
      </c>
      <c r="J21">
        <v>6.81</v>
      </c>
      <c r="K21" s="7">
        <f>+H21/J21*5</f>
        <v>26798.825256975037</v>
      </c>
      <c r="L21" t="s">
        <v>11</v>
      </c>
    </row>
    <row r="22" spans="1:13" x14ac:dyDescent="0.25">
      <c r="A22" t="s">
        <v>65</v>
      </c>
      <c r="B22">
        <v>402</v>
      </c>
      <c r="C22" t="s">
        <v>23</v>
      </c>
      <c r="D22" t="s">
        <v>24</v>
      </c>
      <c r="E22" t="s">
        <v>67</v>
      </c>
      <c r="F22" t="s">
        <v>73</v>
      </c>
      <c r="G22" s="1">
        <v>45504</v>
      </c>
      <c r="H22" s="6">
        <v>27500</v>
      </c>
      <c r="I22" t="s">
        <v>68</v>
      </c>
      <c r="J22">
        <v>4.99</v>
      </c>
      <c r="K22" s="7">
        <f>+H22/J22*5</f>
        <v>27555.110220440878</v>
      </c>
      <c r="L22" t="s">
        <v>11</v>
      </c>
    </row>
    <row r="23" spans="1:13" x14ac:dyDescent="0.25">
      <c r="A23" t="s">
        <v>98</v>
      </c>
      <c r="B23">
        <v>402</v>
      </c>
      <c r="C23" t="s">
        <v>95</v>
      </c>
      <c r="E23" t="s">
        <v>99</v>
      </c>
      <c r="F23" t="s">
        <v>100</v>
      </c>
      <c r="G23" s="1">
        <v>45061</v>
      </c>
      <c r="H23" s="6">
        <v>22900</v>
      </c>
      <c r="I23" t="s">
        <v>101</v>
      </c>
      <c r="J23">
        <v>4</v>
      </c>
      <c r="K23" s="7">
        <f>+H23/J23*5</f>
        <v>28625</v>
      </c>
      <c r="L23" t="s">
        <v>92</v>
      </c>
    </row>
    <row r="24" spans="1:13" x14ac:dyDescent="0.25">
      <c r="A24" t="s">
        <v>136</v>
      </c>
      <c r="B24">
        <v>402</v>
      </c>
      <c r="C24" t="s">
        <v>95</v>
      </c>
      <c r="E24" t="s">
        <v>137</v>
      </c>
      <c r="F24" t="s">
        <v>138</v>
      </c>
      <c r="G24" s="1">
        <v>45435</v>
      </c>
      <c r="H24" s="6">
        <v>37500</v>
      </c>
      <c r="I24" t="s">
        <v>139</v>
      </c>
      <c r="J24">
        <v>6.01</v>
      </c>
      <c r="K24" s="7">
        <f>+H24/J24*5</f>
        <v>31198.003327787024</v>
      </c>
      <c r="L24" t="s">
        <v>92</v>
      </c>
    </row>
    <row r="25" spans="1:13" x14ac:dyDescent="0.25">
      <c r="A25" t="s">
        <v>118</v>
      </c>
      <c r="B25">
        <v>402</v>
      </c>
      <c r="C25" t="s">
        <v>95</v>
      </c>
      <c r="E25" t="s">
        <v>120</v>
      </c>
      <c r="F25" t="s">
        <v>122</v>
      </c>
      <c r="G25" s="1">
        <v>45653</v>
      </c>
      <c r="H25" s="6">
        <v>34900</v>
      </c>
      <c r="I25" t="s">
        <v>121</v>
      </c>
      <c r="J25">
        <v>5.01</v>
      </c>
      <c r="K25" s="7">
        <f>+H25/J25*5</f>
        <v>34830.339321357285</v>
      </c>
    </row>
    <row r="26" spans="1:13" x14ac:dyDescent="0.25">
      <c r="A26" t="s">
        <v>127</v>
      </c>
      <c r="B26">
        <v>402</v>
      </c>
      <c r="C26" t="s">
        <v>95</v>
      </c>
      <c r="E26" t="s">
        <v>128</v>
      </c>
      <c r="F26" t="s">
        <v>129</v>
      </c>
      <c r="G26" s="1">
        <v>45106</v>
      </c>
      <c r="H26" s="6">
        <v>40000</v>
      </c>
      <c r="I26" t="s">
        <v>130</v>
      </c>
      <c r="J26">
        <v>5.64</v>
      </c>
      <c r="K26" s="7">
        <f>+H26/J26*5</f>
        <v>35460.992907801417</v>
      </c>
      <c r="L26" t="s">
        <v>96</v>
      </c>
      <c r="M26" t="s">
        <v>131</v>
      </c>
    </row>
    <row r="27" spans="1:13" x14ac:dyDescent="0.25">
      <c r="A27" t="s">
        <v>102</v>
      </c>
      <c r="B27">
        <v>402</v>
      </c>
      <c r="C27" t="s">
        <v>95</v>
      </c>
      <c r="E27" t="s">
        <v>103</v>
      </c>
      <c r="F27" t="s">
        <v>104</v>
      </c>
      <c r="G27" s="1">
        <v>45345</v>
      </c>
      <c r="H27" s="6">
        <v>29000</v>
      </c>
      <c r="I27" t="s">
        <v>105</v>
      </c>
      <c r="J27">
        <v>4</v>
      </c>
      <c r="K27" s="7">
        <f>+H27/J27*5</f>
        <v>36250</v>
      </c>
      <c r="L27" t="s">
        <v>96</v>
      </c>
    </row>
    <row r="28" spans="1:13" x14ac:dyDescent="0.25">
      <c r="A28" t="s">
        <v>85</v>
      </c>
      <c r="B28">
        <v>402</v>
      </c>
      <c r="C28" t="s">
        <v>30</v>
      </c>
      <c r="D28" t="s">
        <v>12</v>
      </c>
      <c r="E28" t="s">
        <v>86</v>
      </c>
      <c r="F28" t="s">
        <v>87</v>
      </c>
      <c r="G28" s="1">
        <v>45581</v>
      </c>
      <c r="H28" s="6">
        <v>31000</v>
      </c>
      <c r="I28" t="s">
        <v>88</v>
      </c>
      <c r="J28">
        <v>4.2750000000000004</v>
      </c>
      <c r="K28" s="7">
        <f>+H28/J28*5</f>
        <v>36257.309941520463</v>
      </c>
      <c r="L28" t="s">
        <v>11</v>
      </c>
    </row>
    <row r="29" spans="1:13" x14ac:dyDescent="0.25">
      <c r="A29" t="s">
        <v>34</v>
      </c>
      <c r="B29">
        <v>402</v>
      </c>
      <c r="C29" t="s">
        <v>15</v>
      </c>
      <c r="D29" t="s">
        <v>16</v>
      </c>
      <c r="E29" t="s">
        <v>35</v>
      </c>
      <c r="F29" t="s">
        <v>36</v>
      </c>
      <c r="G29" s="1">
        <v>45212</v>
      </c>
      <c r="H29" s="6">
        <v>45000</v>
      </c>
      <c r="I29" t="s">
        <v>37</v>
      </c>
      <c r="J29">
        <v>5.95</v>
      </c>
      <c r="K29" s="7">
        <f>+H29/J29*5</f>
        <v>37815.126050420164</v>
      </c>
      <c r="L29" t="s">
        <v>11</v>
      </c>
    </row>
    <row r="30" spans="1:13" x14ac:dyDescent="0.25">
      <c r="A30" t="s">
        <v>49</v>
      </c>
      <c r="B30">
        <v>402</v>
      </c>
      <c r="C30" t="s">
        <v>28</v>
      </c>
      <c r="D30" t="s">
        <v>12</v>
      </c>
      <c r="E30" t="s">
        <v>50</v>
      </c>
      <c r="F30" t="s">
        <v>51</v>
      </c>
      <c r="G30" s="1">
        <v>45294</v>
      </c>
      <c r="H30" s="6">
        <v>35000</v>
      </c>
      <c r="I30" t="s">
        <v>52</v>
      </c>
      <c r="J30">
        <v>4.51</v>
      </c>
      <c r="K30" s="7">
        <f>+H30/J30*5</f>
        <v>38802.660753880271</v>
      </c>
      <c r="L30" t="s">
        <v>11</v>
      </c>
    </row>
    <row r="31" spans="1:13" x14ac:dyDescent="0.25">
      <c r="A31" t="s">
        <v>74</v>
      </c>
      <c r="B31">
        <v>402</v>
      </c>
      <c r="C31" t="s">
        <v>27</v>
      </c>
      <c r="D31" t="s">
        <v>19</v>
      </c>
      <c r="E31" t="s">
        <v>75</v>
      </c>
      <c r="F31" t="s">
        <v>76</v>
      </c>
      <c r="G31" s="1">
        <v>45519</v>
      </c>
      <c r="H31" s="6">
        <v>39000</v>
      </c>
      <c r="I31" t="s">
        <v>77</v>
      </c>
      <c r="J31">
        <v>5</v>
      </c>
      <c r="K31" s="7">
        <f>+H31/J31*5</f>
        <v>39000</v>
      </c>
      <c r="L31" t="s">
        <v>11</v>
      </c>
    </row>
    <row r="32" spans="1:13" x14ac:dyDescent="0.25">
      <c r="A32" t="s">
        <v>114</v>
      </c>
      <c r="B32">
        <v>402</v>
      </c>
      <c r="C32" t="s">
        <v>95</v>
      </c>
      <c r="E32" t="s">
        <v>115</v>
      </c>
      <c r="F32" t="s">
        <v>116</v>
      </c>
      <c r="G32" s="1">
        <v>45540</v>
      </c>
      <c r="H32" s="6">
        <v>40000</v>
      </c>
      <c r="I32" t="s">
        <v>117</v>
      </c>
      <c r="J32">
        <v>4.99</v>
      </c>
      <c r="K32" s="7">
        <f>+H32/J32*5</f>
        <v>40080.160320641284</v>
      </c>
      <c r="L32" t="s">
        <v>96</v>
      </c>
    </row>
    <row r="33" spans="1:13" x14ac:dyDescent="0.25">
      <c r="A33" t="s">
        <v>78</v>
      </c>
      <c r="B33">
        <v>402</v>
      </c>
      <c r="C33" t="s">
        <v>27</v>
      </c>
      <c r="D33" t="s">
        <v>19</v>
      </c>
      <c r="E33" t="s">
        <v>75</v>
      </c>
      <c r="F33" t="s">
        <v>79</v>
      </c>
      <c r="G33" s="1">
        <v>45531</v>
      </c>
      <c r="H33" s="6">
        <v>43000</v>
      </c>
      <c r="I33" t="s">
        <v>80</v>
      </c>
      <c r="J33">
        <v>5</v>
      </c>
      <c r="K33" s="7">
        <f>+H33/J33*5</f>
        <v>43000</v>
      </c>
      <c r="L33" t="s">
        <v>11</v>
      </c>
    </row>
    <row r="34" spans="1:13" x14ac:dyDescent="0.25">
      <c r="A34" t="s">
        <v>17</v>
      </c>
      <c r="B34">
        <v>402</v>
      </c>
      <c r="C34" t="s">
        <v>18</v>
      </c>
      <c r="D34" t="s">
        <v>19</v>
      </c>
      <c r="E34" t="s">
        <v>20</v>
      </c>
      <c r="F34" t="s">
        <v>21</v>
      </c>
      <c r="G34" s="1">
        <v>45062</v>
      </c>
      <c r="H34" s="6">
        <v>40000</v>
      </c>
      <c r="J34">
        <v>4.54</v>
      </c>
      <c r="K34" s="7">
        <f>+H34/J34*5</f>
        <v>44052.863436123342</v>
      </c>
      <c r="L34" t="s">
        <v>11</v>
      </c>
      <c r="M34" t="s">
        <v>22</v>
      </c>
    </row>
    <row r="35" spans="1:13" x14ac:dyDescent="0.25">
      <c r="A35" t="s">
        <v>69</v>
      </c>
      <c r="B35">
        <v>402</v>
      </c>
      <c r="C35" t="s">
        <v>23</v>
      </c>
      <c r="D35" t="s">
        <v>24</v>
      </c>
      <c r="E35" t="s">
        <v>70</v>
      </c>
      <c r="F35" t="s">
        <v>71</v>
      </c>
      <c r="G35" s="1">
        <v>45476</v>
      </c>
      <c r="H35" s="6">
        <v>49900</v>
      </c>
      <c r="I35" t="s">
        <v>72</v>
      </c>
      <c r="J35">
        <v>5.41</v>
      </c>
      <c r="K35" s="7">
        <f>+H35/J35*5</f>
        <v>46118.299445471348</v>
      </c>
      <c r="L35" t="s">
        <v>11</v>
      </c>
    </row>
    <row r="36" spans="1:13" x14ac:dyDescent="0.25">
      <c r="A36" t="s">
        <v>93</v>
      </c>
      <c r="B36" s="2" t="s">
        <v>90</v>
      </c>
      <c r="C36" t="s">
        <v>91</v>
      </c>
      <c r="G36" s="1">
        <v>45618</v>
      </c>
      <c r="H36" s="6">
        <v>42000</v>
      </c>
      <c r="I36" t="s">
        <v>94</v>
      </c>
      <c r="J36">
        <v>4.4800000000000004</v>
      </c>
      <c r="K36" s="7">
        <f>+H36/J36*5</f>
        <v>46875</v>
      </c>
      <c r="L36" t="s">
        <v>92</v>
      </c>
    </row>
    <row r="37" spans="1:13" x14ac:dyDescent="0.25">
      <c r="H37" s="6">
        <f>SUM(H5:H36)</f>
        <v>935450</v>
      </c>
      <c r="J37">
        <f>SUM(J5:J36)</f>
        <v>166.39399999999998</v>
      </c>
      <c r="K37" s="6">
        <f>SUM(K5:K36)</f>
        <v>910861.19033191889</v>
      </c>
    </row>
    <row r="38" spans="1:13" x14ac:dyDescent="0.25">
      <c r="K38" s="6">
        <f>AVERAGE(K5:K36)</f>
        <v>28464.412197872465</v>
      </c>
      <c r="L38" t="s">
        <v>151</v>
      </c>
    </row>
    <row r="39" spans="1:13" x14ac:dyDescent="0.25">
      <c r="A39" t="s">
        <v>155</v>
      </c>
      <c r="K39" s="6">
        <f>+H37/J37*5</f>
        <v>28109.487120929844</v>
      </c>
      <c r="L39" t="s">
        <v>152</v>
      </c>
    </row>
    <row r="40" spans="1:13" x14ac:dyDescent="0.25">
      <c r="A40" t="s">
        <v>156</v>
      </c>
      <c r="K40" s="7">
        <v>28100</v>
      </c>
      <c r="L40" s="8" t="s">
        <v>153</v>
      </c>
    </row>
    <row r="41" spans="1:13" x14ac:dyDescent="0.25">
      <c r="A41" t="s">
        <v>157</v>
      </c>
    </row>
  </sheetData>
  <sortState xmlns:xlrd2="http://schemas.microsoft.com/office/spreadsheetml/2017/richdata2" ref="A5:M36">
    <sortCondition ref="K5:K36"/>
  </sortState>
  <mergeCells count="1">
    <mergeCell ref="A2:L2"/>
  </mergeCells>
  <pageMargins left="0.7" right="0.7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2026-02-16T23:22:41Z</cp:lastPrinted>
  <dcterms:created xsi:type="dcterms:W3CDTF">2026-02-11T01:01:42Z</dcterms:created>
  <dcterms:modified xsi:type="dcterms:W3CDTF">2026-02-16T23:23:22Z</dcterms:modified>
</cp:coreProperties>
</file>