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FF2FB09-01A5-46BD-9031-B8506C90A432}" xr6:coauthVersionLast="47" xr6:coauthVersionMax="47" xr10:uidLastSave="{00000000-0000-0000-0000-000000000000}"/>
  <bookViews>
    <workbookView xWindow="2565" yWindow="246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7" i="1"/>
  <c r="H27" i="1"/>
  <c r="K26" i="1"/>
  <c r="K8" i="1"/>
  <c r="K19" i="1"/>
  <c r="K25" i="1"/>
  <c r="K7" i="1"/>
  <c r="K6" i="1"/>
  <c r="K5" i="1"/>
  <c r="K11" i="1"/>
  <c r="K20" i="1"/>
  <c r="K21" i="1"/>
  <c r="K14" i="1"/>
  <c r="K16" i="1"/>
  <c r="K10" i="1"/>
  <c r="K15" i="1"/>
  <c r="K18" i="1"/>
  <c r="K9" i="1"/>
  <c r="K22" i="1"/>
  <c r="K24" i="1"/>
  <c r="K12" i="1"/>
  <c r="K23" i="1"/>
  <c r="K13" i="1"/>
  <c r="K17" i="1"/>
  <c r="K27" i="1" l="1"/>
  <c r="K29" i="1"/>
</calcChain>
</file>

<file path=xl/sharedStrings.xml><?xml version="1.0" encoding="utf-8"?>
<sst xmlns="http://schemas.openxmlformats.org/spreadsheetml/2006/main" count="156" uniqueCount="116">
  <si>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</si>
  <si>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</si>
  <si>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</si>
  <si>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</si>
  <si>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</si>
  <si>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</si>
  <si>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</si>
  <si>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</si>
  <si>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</si>
  <si>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</si>
  <si>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</si>
  <si>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</si>
  <si>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KOCHVILLE TOWNSHIP</t>
  </si>
  <si>
    <t>SAGINAW CITY SCHOOL DISTRICT</t>
  </si>
  <si>
    <t>CHESANING UNION SCHOOLS</t>
  </si>
  <si>
    <t>BRIDGEPORT TOWNSHIP</t>
  </si>
  <si>
    <t>BRIDGEPORT-SPAULDING C S D</t>
  </si>
  <si>
    <t>SWAN CREEK TOWNSHIP</t>
  </si>
  <si>
    <t>ST CHARLES COMMUNITY SCHOOLS</t>
  </si>
  <si>
    <t>HEMLOCK PUBLIC SCHOOL DIST</t>
  </si>
  <si>
    <t>KEYSOR JOSIAH  BETHANY</t>
  </si>
  <si>
    <t>LAKEFIELD RD</t>
  </si>
  <si>
    <t>RICHLAND TOWNSHIP</t>
  </si>
  <si>
    <t>04-10-4-25-4001-003</t>
  </si>
  <si>
    <t>ALBEE</t>
  </si>
  <si>
    <t>CLEMENTS, PAULA A</t>
  </si>
  <si>
    <t>CAMPBELL, THERESA  LEARY, CHRISTOP</t>
  </si>
  <si>
    <t>12694 SHERIDAN RD</t>
  </si>
  <si>
    <t>22-12-2-34-2003-006</t>
  </si>
  <si>
    <t>SENDTKO, S R  S J</t>
  </si>
  <si>
    <t>BRETERNITZ GARRETT  MARTA</t>
  </si>
  <si>
    <t>S HEMLOCK</t>
  </si>
  <si>
    <t>08-10-2-20-4002-004</t>
  </si>
  <si>
    <t>Brant Township</t>
  </si>
  <si>
    <t>SHOLTZ, W R  L</t>
  </si>
  <si>
    <t>RUSSELL, MARK  BRANDY</t>
  </si>
  <si>
    <t>17310 MARION RD</t>
  </si>
  <si>
    <t>26-11-3-19-1007-006</t>
  </si>
  <si>
    <t>GRULKE WYATT  MARANDA</t>
  </si>
  <si>
    <t>ITHACA RD</t>
  </si>
  <si>
    <t>04-10-4-25-4001-004</t>
  </si>
  <si>
    <t>CRELLER, MARY LOU</t>
  </si>
  <si>
    <t>JOHNSON, DOBBEY  APRIL</t>
  </si>
  <si>
    <t>SHERIDAN RD</t>
  </si>
  <si>
    <t>09-11-5-33-1009-001</t>
  </si>
  <si>
    <t>DANIELS KIZZY (KENESHA TAYLOR)</t>
  </si>
  <si>
    <t xml:space="preserve">COON GERALD  COON MELODY A </t>
  </si>
  <si>
    <t>E CURTIS RD</t>
  </si>
  <si>
    <t>18-13-4-24-1004-000</t>
  </si>
  <si>
    <t>SQUARE HUSKY INVESTMENTS LLC</t>
  </si>
  <si>
    <t>MILLER SHELDON</t>
  </si>
  <si>
    <t>7000 VENOY RD</t>
  </si>
  <si>
    <t>08-10-2-09-2001-001</t>
  </si>
  <si>
    <t>YOUNG THOMAS A</t>
  </si>
  <si>
    <t>HERREN, NIKI</t>
  </si>
  <si>
    <t>Other parcels in sale</t>
  </si>
  <si>
    <t>402</t>
  </si>
  <si>
    <t>Bay County</t>
  </si>
  <si>
    <t>03-ARM'S LENGTH</t>
  </si>
  <si>
    <t>110-005-300-030-04</t>
  </si>
  <si>
    <t>STANDISH RD</t>
  </si>
  <si>
    <t>Midland County</t>
  </si>
  <si>
    <t>33-TO BE DETERMINED</t>
  </si>
  <si>
    <t>KINDY FAMILY TRUST</t>
  </si>
  <si>
    <t>N MERIDIAN RD</t>
  </si>
  <si>
    <t>100-011-300-030-00</t>
  </si>
  <si>
    <t>FISCHER, WALTER E &amp; BONNIE S</t>
  </si>
  <si>
    <t>MEHTA, PANKAJ &amp; IRINA KLIMENKO</t>
  </si>
  <si>
    <t>N EIGHT MILE RD</t>
  </si>
  <si>
    <t>030-013-200-128-00</t>
  </si>
  <si>
    <t>ZAMARRON, DAVID JR</t>
  </si>
  <si>
    <t>ROSS, JOHN A</t>
  </si>
  <si>
    <t>S MAGRUDER RD</t>
  </si>
  <si>
    <t>030-013-200-122-00, 030-013-200-124-00, 030-013-200-126-00</t>
  </si>
  <si>
    <t>130-029-400-119-00</t>
  </si>
  <si>
    <t>MIDDLETON, BILL</t>
  </si>
  <si>
    <t>MOWERY, JUSTIN &amp; MCKENZIE</t>
  </si>
  <si>
    <t>N EASTMAN RD</t>
  </si>
  <si>
    <t>060-032-200-095-00</t>
  </si>
  <si>
    <t>KAIN, KEVIN J &amp; KRISS R H&amp;W</t>
  </si>
  <si>
    <t>MORRIS, JACOB &amp; KATHLEEN</t>
  </si>
  <si>
    <t>2692 E LAPORTE RD</t>
  </si>
  <si>
    <t>080-013-100-210-00</t>
  </si>
  <si>
    <t>LATEST HOLDINGS LLC</t>
  </si>
  <si>
    <t>HEINZ, BLAKE</t>
  </si>
  <si>
    <t>080-001-400-506-00</t>
  </si>
  <si>
    <t>SNYDER, IRVING G JR</t>
  </si>
  <si>
    <t>WORKDAY 8 LLC</t>
  </si>
  <si>
    <t>JOHNSON, KENNETH ET AL</t>
  </si>
  <si>
    <t>080-001-400-530-00</t>
  </si>
  <si>
    <t>IEUTER, KARL &amp; JULIE TRUST</t>
  </si>
  <si>
    <t>MACHELSKI, BRENDA</t>
  </si>
  <si>
    <t>3501 N MERIDIAN RD</t>
  </si>
  <si>
    <t>030-013-200-112-00</t>
  </si>
  <si>
    <t>NESTLE, JEFFERY B</t>
  </si>
  <si>
    <t>65 S MAGRUDER RD</t>
  </si>
  <si>
    <t>160-030-400-118-00</t>
  </si>
  <si>
    <t>TRULL, ANDY D</t>
  </si>
  <si>
    <t>AMI LAND ACQUISITIONS LLC</t>
  </si>
  <si>
    <t>4635 N COLEMAN RD</t>
  </si>
  <si>
    <t>ESCKELSON, RACHEL</t>
  </si>
  <si>
    <t>120-033-300-450-00</t>
  </si>
  <si>
    <t>WARE, DANNY L II &amp; ANGELA C SWEEBE-</t>
  </si>
  <si>
    <t>E GORDONVILLE RD</t>
  </si>
  <si>
    <t>120-029-100-810-00</t>
  </si>
  <si>
    <t>HOVEY, JAMES TRUST</t>
  </si>
  <si>
    <t>JOHNSTON, LEE A</t>
  </si>
  <si>
    <t>E ASHBY RD</t>
  </si>
  <si>
    <t>SPAULDING 2026 LAND VALUE ANALYSIS NORTH OF RIVER 7 ACRE</t>
  </si>
  <si>
    <t>Indicated 7 acre rate</t>
  </si>
  <si>
    <t>Average</t>
  </si>
  <si>
    <t>Aggregate</t>
  </si>
  <si>
    <t>Use</t>
  </si>
  <si>
    <t>There being no vacant  sales in Spaulding Twp</t>
  </si>
  <si>
    <t>sales from Saginaw, Midland &amp; Bay Counties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</si>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</sst>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165" fontId="0" fillId="0" borderId="0" xfId="42" applyNumberFormat="1" applyFont="1"/>
    <xf numFmtId="165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5" fontId="0" fillId="0" borderId="0" xfId="42" applyNumberFormat="1" applyFont="1" applyAlignment="1">
      <alignment wrapText="1"/>
    </xf>
    <xf numFmtId="165" fontId="0" fillId="33" borderId="0" xfId="42" applyNumberFormat="1" applyFont="1" applyFill="1"/>
    <xf numFmtId="0" fontId="0" fillId="33" borderId="0" xfId="0" applyFill="1"/>
    <xf numFmtId="0" fontId="0" fillId="33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31"/>
  <sheetViews>
    <sheetView tabSelected="1" workbookViewId="0">
      <selection activeCell="A32" sqref="A32"/>
    </sheetView>
  </sheetViews>
  <sheetFormatPr defaultRowHeight="15" x14ac:dyDescent="0.25"/>
  <cols>
    <col min="1" max="1" width="19.85546875" customWidth="1"/>
    <col min="2" max="2" width="6.5703125" customWidth="1"/>
    <col min="3" max="3" width="21" customWidth="1"/>
    <col min="4" max="4" width="23.140625" customWidth="1"/>
    <col min="5" max="5" width="25.5703125" customWidth="1"/>
    <col min="6" max="6" width="18.42578125" customWidth="1"/>
    <col min="7" max="7" width="13.140625" style="1" customWidth="1"/>
    <col min="8" max="8" width="13.85546875" style="3" customWidth="1"/>
    <col min="9" max="9" width="19.140625" customWidth="1"/>
    <col min="10" max="10" width="8.140625" customWidth="1"/>
    <col min="11" max="11" width="12.42578125" customWidth="1"/>
    <col min="12" max="12" width="18.5703125" customWidth="1"/>
    <col min="13" max="13" width="17.85546875" customWidth="1"/>
  </cols>
  <sheetData>
    <row r="2" spans="1:13" x14ac:dyDescent="0.25">
      <c r="A2" s="10" t="s">
        <v>108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4" spans="1:13" s="5" customFormat="1" ht="30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  <c r="I4" s="5" t="s">
        <v>8</v>
      </c>
      <c r="J4" s="5" t="s">
        <v>9</v>
      </c>
      <c r="K4" s="5" t="s">
        <v>109</v>
      </c>
      <c r="L4" s="5" t="s">
        <v>10</v>
      </c>
      <c r="M4" s="5" t="s">
        <v>55</v>
      </c>
    </row>
    <row r="5" spans="1:13" x14ac:dyDescent="0.25">
      <c r="A5" t="s">
        <v>85</v>
      </c>
      <c r="B5">
        <v>402</v>
      </c>
      <c r="C5" t="s">
        <v>61</v>
      </c>
      <c r="E5" t="s">
        <v>86</v>
      </c>
      <c r="F5" t="s">
        <v>87</v>
      </c>
      <c r="G5" s="1">
        <v>45450</v>
      </c>
      <c r="H5" s="3">
        <v>16002</v>
      </c>
      <c r="I5" t="s">
        <v>64</v>
      </c>
      <c r="J5">
        <v>6.64</v>
      </c>
      <c r="K5" s="8">
        <f>+H5/J5*7</f>
        <v>16869.578313253012</v>
      </c>
    </row>
    <row r="6" spans="1:13" x14ac:dyDescent="0.25">
      <c r="A6" t="s">
        <v>82</v>
      </c>
      <c r="B6">
        <v>402</v>
      </c>
      <c r="C6" t="s">
        <v>61</v>
      </c>
      <c r="E6" t="s">
        <v>83</v>
      </c>
      <c r="F6" t="s">
        <v>84</v>
      </c>
      <c r="G6" s="1">
        <v>45582</v>
      </c>
      <c r="H6" s="3">
        <v>15900</v>
      </c>
      <c r="I6" t="s">
        <v>64</v>
      </c>
      <c r="J6">
        <v>6.37</v>
      </c>
      <c r="K6" s="8">
        <f>+H6/J6*7</f>
        <v>17472.527472527472</v>
      </c>
    </row>
    <row r="7" spans="1:13" x14ac:dyDescent="0.25">
      <c r="A7" t="s">
        <v>32</v>
      </c>
      <c r="B7">
        <v>402</v>
      </c>
      <c r="C7" t="s">
        <v>33</v>
      </c>
      <c r="D7" t="s">
        <v>14</v>
      </c>
      <c r="E7" t="s">
        <v>34</v>
      </c>
      <c r="F7" t="s">
        <v>35</v>
      </c>
      <c r="G7" s="1">
        <v>45216</v>
      </c>
      <c r="H7" s="3">
        <v>18500</v>
      </c>
      <c r="I7" t="s">
        <v>36</v>
      </c>
      <c r="J7">
        <v>6.069</v>
      </c>
      <c r="K7" s="8">
        <f>+H7/J7*7</f>
        <v>21337.946943483275</v>
      </c>
      <c r="L7" t="s">
        <v>11</v>
      </c>
    </row>
    <row r="8" spans="1:13" x14ac:dyDescent="0.25">
      <c r="A8" t="s">
        <v>37</v>
      </c>
      <c r="B8">
        <v>402</v>
      </c>
      <c r="C8" t="s">
        <v>17</v>
      </c>
      <c r="D8" t="s">
        <v>18</v>
      </c>
      <c r="E8" t="s">
        <v>20</v>
      </c>
      <c r="F8" t="s">
        <v>38</v>
      </c>
      <c r="G8" s="1">
        <v>45220</v>
      </c>
      <c r="H8" s="3">
        <v>19350</v>
      </c>
      <c r="I8" t="s">
        <v>21</v>
      </c>
      <c r="J8">
        <v>5.7</v>
      </c>
      <c r="K8" s="8">
        <f>+H8/J8*7</f>
        <v>23763.15789473684</v>
      </c>
      <c r="L8" t="s">
        <v>11</v>
      </c>
    </row>
    <row r="9" spans="1:13" x14ac:dyDescent="0.25">
      <c r="A9" t="s">
        <v>96</v>
      </c>
      <c r="B9">
        <v>402</v>
      </c>
      <c r="C9" t="s">
        <v>61</v>
      </c>
      <c r="E9" t="s">
        <v>97</v>
      </c>
      <c r="F9" t="s">
        <v>98</v>
      </c>
      <c r="G9" s="1">
        <v>45603</v>
      </c>
      <c r="H9" s="3">
        <v>29000</v>
      </c>
      <c r="I9" t="s">
        <v>99</v>
      </c>
      <c r="J9">
        <v>8</v>
      </c>
      <c r="K9" s="8">
        <f>+H9/J9*7</f>
        <v>25375</v>
      </c>
      <c r="L9" t="s">
        <v>62</v>
      </c>
    </row>
    <row r="10" spans="1:13" x14ac:dyDescent="0.25">
      <c r="A10" t="s">
        <v>28</v>
      </c>
      <c r="B10">
        <v>402</v>
      </c>
      <c r="C10" t="s">
        <v>22</v>
      </c>
      <c r="D10" t="s">
        <v>19</v>
      </c>
      <c r="E10" t="s">
        <v>29</v>
      </c>
      <c r="F10" t="s">
        <v>30</v>
      </c>
      <c r="G10" s="1">
        <v>45204</v>
      </c>
      <c r="H10" s="3">
        <v>30000</v>
      </c>
      <c r="I10" t="s">
        <v>31</v>
      </c>
      <c r="J10">
        <v>7.44</v>
      </c>
      <c r="K10" s="8">
        <f>+H10/J10*7</f>
        <v>28225.806451612902</v>
      </c>
      <c r="L10" t="s">
        <v>11</v>
      </c>
    </row>
    <row r="11" spans="1:13" x14ac:dyDescent="0.25">
      <c r="A11" t="s">
        <v>85</v>
      </c>
      <c r="B11">
        <v>402</v>
      </c>
      <c r="C11" t="s">
        <v>61</v>
      </c>
      <c r="E11" t="s">
        <v>87</v>
      </c>
      <c r="F11" t="s">
        <v>88</v>
      </c>
      <c r="G11" s="1">
        <v>45464</v>
      </c>
      <c r="H11" s="3">
        <v>27000</v>
      </c>
      <c r="I11" t="s">
        <v>64</v>
      </c>
      <c r="J11">
        <v>6.64</v>
      </c>
      <c r="K11" s="8">
        <f>+H11/J11*7</f>
        <v>28463.855421686749</v>
      </c>
    </row>
    <row r="12" spans="1:13" x14ac:dyDescent="0.25">
      <c r="A12" t="s">
        <v>101</v>
      </c>
      <c r="B12">
        <v>402</v>
      </c>
      <c r="C12" t="s">
        <v>61</v>
      </c>
      <c r="E12" t="s">
        <v>63</v>
      </c>
      <c r="F12" t="s">
        <v>102</v>
      </c>
      <c r="G12" s="1">
        <v>45243</v>
      </c>
      <c r="H12" s="3">
        <v>35000</v>
      </c>
      <c r="I12" t="s">
        <v>103</v>
      </c>
      <c r="J12">
        <v>8.4</v>
      </c>
      <c r="K12" s="8">
        <f>+H12/J12*7</f>
        <v>29166.666666666664</v>
      </c>
      <c r="L12" t="s">
        <v>58</v>
      </c>
    </row>
    <row r="13" spans="1:13" x14ac:dyDescent="0.25">
      <c r="A13" t="s">
        <v>44</v>
      </c>
      <c r="B13">
        <v>402</v>
      </c>
      <c r="C13" t="s">
        <v>15</v>
      </c>
      <c r="D13" t="s">
        <v>16</v>
      </c>
      <c r="E13" t="s">
        <v>45</v>
      </c>
      <c r="F13" t="s">
        <v>46</v>
      </c>
      <c r="G13" s="1">
        <v>45414</v>
      </c>
      <c r="H13" s="3">
        <v>39000</v>
      </c>
      <c r="I13" t="s">
        <v>47</v>
      </c>
      <c r="J13">
        <v>8.93</v>
      </c>
      <c r="K13" s="8">
        <f>+H13/J13*7</f>
        <v>30571.108622620381</v>
      </c>
      <c r="L13" t="s">
        <v>11</v>
      </c>
    </row>
    <row r="14" spans="1:13" x14ac:dyDescent="0.25">
      <c r="A14" t="s">
        <v>40</v>
      </c>
      <c r="B14">
        <v>402</v>
      </c>
      <c r="C14" t="s">
        <v>24</v>
      </c>
      <c r="D14" t="s">
        <v>14</v>
      </c>
      <c r="E14" t="s">
        <v>41</v>
      </c>
      <c r="F14" t="s">
        <v>42</v>
      </c>
      <c r="G14" s="1">
        <v>45303</v>
      </c>
      <c r="H14" s="3">
        <v>30000</v>
      </c>
      <c r="I14" t="s">
        <v>43</v>
      </c>
      <c r="J14">
        <v>6.81</v>
      </c>
      <c r="K14" s="8">
        <f>+H14/J14*7</f>
        <v>30837.004405286345</v>
      </c>
      <c r="L14" t="s">
        <v>11</v>
      </c>
    </row>
    <row r="15" spans="1:13" x14ac:dyDescent="0.25">
      <c r="A15" t="s">
        <v>59</v>
      </c>
      <c r="B15" s="2" t="s">
        <v>56</v>
      </c>
      <c r="C15" t="s">
        <v>57</v>
      </c>
      <c r="G15" s="1">
        <v>45128</v>
      </c>
      <c r="H15" s="3">
        <v>34500</v>
      </c>
      <c r="I15" t="s">
        <v>60</v>
      </c>
      <c r="J15">
        <v>7.52</v>
      </c>
      <c r="K15" s="8">
        <f>+H15/J15*7</f>
        <v>32114.361702127662</v>
      </c>
      <c r="L15" t="s">
        <v>58</v>
      </c>
    </row>
    <row r="16" spans="1:13" x14ac:dyDescent="0.25">
      <c r="A16" t="s">
        <v>52</v>
      </c>
      <c r="B16">
        <v>402</v>
      </c>
      <c r="C16" t="s">
        <v>33</v>
      </c>
      <c r="D16" t="s">
        <v>18</v>
      </c>
      <c r="E16" t="s">
        <v>53</v>
      </c>
      <c r="F16" t="s">
        <v>54</v>
      </c>
      <c r="G16" s="1">
        <v>45593</v>
      </c>
      <c r="H16" s="3">
        <v>34000</v>
      </c>
      <c r="I16" t="s">
        <v>39</v>
      </c>
      <c r="J16">
        <v>7.3970000000000002</v>
      </c>
      <c r="K16" s="8">
        <f>+H16/J16*7</f>
        <v>32175.206164661347</v>
      </c>
      <c r="L16" t="s">
        <v>11</v>
      </c>
    </row>
    <row r="17" spans="1:13" x14ac:dyDescent="0.25">
      <c r="A17" t="s">
        <v>65</v>
      </c>
      <c r="B17">
        <v>402</v>
      </c>
      <c r="C17" t="s">
        <v>61</v>
      </c>
      <c r="E17" t="s">
        <v>66</v>
      </c>
      <c r="F17" t="s">
        <v>67</v>
      </c>
      <c r="G17" s="1">
        <v>45580</v>
      </c>
      <c r="H17" s="3">
        <v>25000</v>
      </c>
      <c r="I17" t="s">
        <v>68</v>
      </c>
      <c r="J17">
        <v>5.3</v>
      </c>
      <c r="K17" s="8">
        <f>+H17/J17*7</f>
        <v>33018.867924528298</v>
      </c>
    </row>
    <row r="18" spans="1:13" x14ac:dyDescent="0.25">
      <c r="A18" t="s">
        <v>93</v>
      </c>
      <c r="B18">
        <v>402</v>
      </c>
      <c r="C18" t="s">
        <v>61</v>
      </c>
      <c r="E18" t="s">
        <v>70</v>
      </c>
      <c r="F18" t="s">
        <v>94</v>
      </c>
      <c r="G18" s="1">
        <v>45028</v>
      </c>
      <c r="H18" s="3">
        <v>37500</v>
      </c>
      <c r="I18" t="s">
        <v>95</v>
      </c>
      <c r="J18">
        <v>7.93</v>
      </c>
      <c r="K18" s="8">
        <f>+H18/J18*7</f>
        <v>33102.143757881458</v>
      </c>
      <c r="L18" t="s">
        <v>58</v>
      </c>
    </row>
    <row r="19" spans="1:13" x14ac:dyDescent="0.25">
      <c r="A19" t="s">
        <v>74</v>
      </c>
      <c r="B19">
        <v>402</v>
      </c>
      <c r="C19" t="s">
        <v>61</v>
      </c>
      <c r="E19" t="s">
        <v>75</v>
      </c>
      <c r="F19" t="s">
        <v>76</v>
      </c>
      <c r="G19" s="1">
        <v>45667</v>
      </c>
      <c r="H19" s="3">
        <v>30000</v>
      </c>
      <c r="I19" t="s">
        <v>77</v>
      </c>
      <c r="J19">
        <v>5.71</v>
      </c>
      <c r="K19" s="8">
        <f>+H19/J19*7</f>
        <v>36777.583187390541</v>
      </c>
      <c r="L19" t="s">
        <v>58</v>
      </c>
    </row>
    <row r="20" spans="1:13" x14ac:dyDescent="0.25">
      <c r="A20" t="s">
        <v>89</v>
      </c>
      <c r="B20">
        <v>402</v>
      </c>
      <c r="C20" t="s">
        <v>61</v>
      </c>
      <c r="E20" t="s">
        <v>90</v>
      </c>
      <c r="F20" t="s">
        <v>91</v>
      </c>
      <c r="G20" s="1">
        <v>45247</v>
      </c>
      <c r="H20" s="3">
        <v>35000</v>
      </c>
      <c r="I20" t="s">
        <v>92</v>
      </c>
      <c r="J20">
        <v>6.64</v>
      </c>
      <c r="K20" s="8">
        <f>+H20/J20*7</f>
        <v>36897.590361445786</v>
      </c>
      <c r="L20" t="s">
        <v>58</v>
      </c>
    </row>
    <row r="21" spans="1:13" x14ac:dyDescent="0.25">
      <c r="A21" t="s">
        <v>23</v>
      </c>
      <c r="B21">
        <v>402</v>
      </c>
      <c r="C21" t="s">
        <v>24</v>
      </c>
      <c r="D21" t="s">
        <v>14</v>
      </c>
      <c r="E21" t="s">
        <v>25</v>
      </c>
      <c r="F21" t="s">
        <v>26</v>
      </c>
      <c r="G21" s="1">
        <v>45097</v>
      </c>
      <c r="H21" s="3">
        <v>36500</v>
      </c>
      <c r="I21" t="s">
        <v>27</v>
      </c>
      <c r="J21">
        <v>6.81</v>
      </c>
      <c r="K21" s="8">
        <f>+H21/J21*7</f>
        <v>37518.355359765053</v>
      </c>
      <c r="L21" t="s">
        <v>11</v>
      </c>
    </row>
    <row r="22" spans="1:13" x14ac:dyDescent="0.25">
      <c r="A22" t="s">
        <v>96</v>
      </c>
      <c r="B22">
        <v>402</v>
      </c>
      <c r="C22" t="s">
        <v>61</v>
      </c>
      <c r="E22" t="s">
        <v>98</v>
      </c>
      <c r="F22" t="s">
        <v>100</v>
      </c>
      <c r="G22" s="1">
        <v>45696</v>
      </c>
      <c r="H22" s="3">
        <v>45000</v>
      </c>
      <c r="I22" t="s">
        <v>99</v>
      </c>
      <c r="J22">
        <v>8</v>
      </c>
      <c r="K22" s="8">
        <f>+H22/J22*7</f>
        <v>39375</v>
      </c>
      <c r="L22" t="s">
        <v>62</v>
      </c>
    </row>
    <row r="23" spans="1:13" x14ac:dyDescent="0.25">
      <c r="A23" t="s">
        <v>104</v>
      </c>
      <c r="B23">
        <v>202</v>
      </c>
      <c r="C23" t="s">
        <v>61</v>
      </c>
      <c r="E23" t="s">
        <v>105</v>
      </c>
      <c r="F23" t="s">
        <v>106</v>
      </c>
      <c r="G23" s="1">
        <v>45400</v>
      </c>
      <c r="H23" s="3">
        <v>50000</v>
      </c>
      <c r="I23" t="s">
        <v>107</v>
      </c>
      <c r="J23">
        <v>8.74</v>
      </c>
      <c r="K23" s="8">
        <f>+H23/J23*7</f>
        <v>40045.766590389016</v>
      </c>
      <c r="L23" t="s">
        <v>62</v>
      </c>
    </row>
    <row r="24" spans="1:13" x14ac:dyDescent="0.25">
      <c r="A24" t="s">
        <v>48</v>
      </c>
      <c r="B24">
        <v>402</v>
      </c>
      <c r="C24" t="s">
        <v>12</v>
      </c>
      <c r="D24" t="s">
        <v>13</v>
      </c>
      <c r="E24" t="s">
        <v>49</v>
      </c>
      <c r="F24" t="s">
        <v>50</v>
      </c>
      <c r="G24" s="1">
        <v>45513</v>
      </c>
      <c r="H24" s="3">
        <v>50000</v>
      </c>
      <c r="I24" t="s">
        <v>51</v>
      </c>
      <c r="J24">
        <v>8.16</v>
      </c>
      <c r="K24" s="8">
        <f>+H24/J24*7</f>
        <v>42892.156862745098</v>
      </c>
      <c r="L24" t="s">
        <v>11</v>
      </c>
    </row>
    <row r="25" spans="1:13" x14ac:dyDescent="0.25">
      <c r="A25" t="s">
        <v>78</v>
      </c>
      <c r="B25">
        <v>402</v>
      </c>
      <c r="C25" t="s">
        <v>61</v>
      </c>
      <c r="E25" t="s">
        <v>79</v>
      </c>
      <c r="F25" t="s">
        <v>80</v>
      </c>
      <c r="G25" s="1">
        <v>45435</v>
      </c>
      <c r="H25" s="3">
        <v>37500</v>
      </c>
      <c r="I25" t="s">
        <v>81</v>
      </c>
      <c r="J25">
        <v>6.01</v>
      </c>
      <c r="K25" s="8">
        <f>+H25/J25*7</f>
        <v>43677.204658901836</v>
      </c>
      <c r="L25" t="s">
        <v>58</v>
      </c>
    </row>
    <row r="26" spans="1:13" x14ac:dyDescent="0.25">
      <c r="A26" t="s">
        <v>69</v>
      </c>
      <c r="B26">
        <v>402</v>
      </c>
      <c r="C26" t="s">
        <v>61</v>
      </c>
      <c r="E26" t="s">
        <v>70</v>
      </c>
      <c r="F26" t="s">
        <v>71</v>
      </c>
      <c r="G26" s="1">
        <v>45106</v>
      </c>
      <c r="H26" s="3">
        <v>40000</v>
      </c>
      <c r="I26" t="s">
        <v>72</v>
      </c>
      <c r="J26">
        <v>5.64</v>
      </c>
      <c r="K26" s="8">
        <f>+H26/J26*7</f>
        <v>49645.390070921989</v>
      </c>
      <c r="L26" t="s">
        <v>62</v>
      </c>
      <c r="M26" t="s">
        <v>73</v>
      </c>
    </row>
    <row r="27" spans="1:13" x14ac:dyDescent="0.25">
      <c r="H27" s="3">
        <f>SUM(H5:H26)</f>
        <v>714752</v>
      </c>
      <c r="J27">
        <f>SUM(J5:J26)</f>
        <v>154.85599999999997</v>
      </c>
      <c r="K27" s="4">
        <f>SUM(K5:K26)</f>
        <v>709322.27883263165</v>
      </c>
    </row>
    <row r="28" spans="1:13" x14ac:dyDescent="0.25">
      <c r="K28" s="3">
        <f>AVERAGE(K5:K26)</f>
        <v>32241.92176511962</v>
      </c>
      <c r="L28" t="s">
        <v>110</v>
      </c>
    </row>
    <row r="29" spans="1:13" x14ac:dyDescent="0.25">
      <c r="A29" t="s">
        <v>113</v>
      </c>
      <c r="K29" s="3">
        <f>+H27/J27*7</f>
        <v>32309.138812832574</v>
      </c>
      <c r="L29" t="s">
        <v>111</v>
      </c>
    </row>
    <row r="30" spans="1:13" x14ac:dyDescent="0.25">
      <c r="A30" t="s">
        <v>114</v>
      </c>
      <c r="K30" s="8">
        <v>32300</v>
      </c>
      <c r="L30" s="9" t="s">
        <v>112</v>
      </c>
    </row>
    <row r="31" spans="1:13" x14ac:dyDescent="0.25">
      <c r="A31" t="s">
        <v>115</v>
      </c>
    </row>
  </sheetData>
  <sortState xmlns:xlrd2="http://schemas.microsoft.com/office/spreadsheetml/2017/richdata2" ref="A5:M26">
    <sortCondition ref="K5:K26"/>
  </sortState>
  <mergeCells count="1">
    <mergeCell ref="A2:L2"/>
  </mergeCells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2026-02-16T23:32:40Z</cp:lastPrinted>
  <dcterms:created xsi:type="dcterms:W3CDTF">2026-02-11T01:01:42Z</dcterms:created>
  <dcterms:modified xsi:type="dcterms:W3CDTF">2026-02-16T23:33:09Z</dcterms:modified>
</cp:coreProperties>
</file>