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E557195-7CF6-4978-BFA0-FC444F85796D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J37" i="1"/>
  <c r="H37" i="1"/>
  <c r="K12" i="1"/>
  <c r="K23" i="1"/>
  <c r="K24" i="1"/>
  <c r="K30" i="1"/>
  <c r="K35" i="1"/>
  <c r="K19" i="1"/>
  <c r="K29" i="1"/>
  <c r="K22" i="1"/>
  <c r="K33" i="1"/>
  <c r="K26" i="1"/>
  <c r="K18" i="1"/>
  <c r="K25" i="1"/>
  <c r="K6" i="1"/>
  <c r="K11" i="1"/>
  <c r="K27" i="1"/>
  <c r="K15" i="1"/>
  <c r="K13" i="1"/>
  <c r="K5" i="1"/>
  <c r="K14" i="1"/>
  <c r="K8" i="1"/>
  <c r="K31" i="1"/>
  <c r="K16" i="1"/>
  <c r="K10" i="1"/>
  <c r="K28" i="1"/>
  <c r="K17" i="1"/>
  <c r="K32" i="1"/>
  <c r="K9" i="1"/>
  <c r="K7" i="1"/>
  <c r="K21" i="1"/>
  <c r="K20" i="1"/>
  <c r="K34" i="1"/>
  <c r="K38" i="1" l="1"/>
  <c r="K39" i="1"/>
  <c r="K37" i="1"/>
</calcChain>
</file>

<file path=xl/sharedStrings.xml><?xml version="1.0" encoding="utf-8"?>
<sst xmlns="http://schemas.openxmlformats.org/spreadsheetml/2006/main" count="241" uniqueCount="166">
  <si>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</si>
  <si>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</si>
  <si>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</si>
  <si>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</si>
  <si>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</si>
  <si>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</si>
  <si>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</si>
  <si>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</si>
  <si>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</si>
  <si>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</si>
  <si>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</si>
  <si>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</si>
  <si>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</si>
  <si>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</si>
  <si>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THOMAS TOWNSHIP</t>
  </si>
  <si>
    <t>SWAN VALLEY SCHOOL DISTRICT</t>
  </si>
  <si>
    <t>18-13-4-27-3002-003</t>
  </si>
  <si>
    <t>KOCHVILLE TOWNSHIP</t>
  </si>
  <si>
    <t>SAGINAW CITY SCHOOL DISTRICT</t>
  </si>
  <si>
    <t>REIMERS LILLIE MAE</t>
  </si>
  <si>
    <t>GINGERICH GREG  JENNIFER</t>
  </si>
  <si>
    <t>18-13-4-27-3002-004</t>
  </si>
  <si>
    <t>16-11-4-06-1002-006</t>
  </si>
  <si>
    <t>JAMES TOWNSHIP</t>
  </si>
  <si>
    <t>THURSTON, SHANE  BILLIE</t>
  </si>
  <si>
    <t>VAN PARYS, TIMOTHY  LAURIE</t>
  </si>
  <si>
    <t>TRINKLEIN RD</t>
  </si>
  <si>
    <t>SAGINAW TOWNSHIP</t>
  </si>
  <si>
    <t>SAGINAW TWP COMMUNITY SCHOOL</t>
  </si>
  <si>
    <t>07-09-2-36-0165-000</t>
  </si>
  <si>
    <t>OAKLEY VILLAGE</t>
  </si>
  <si>
    <t>CHESANING UNION SCHOOLS</t>
  </si>
  <si>
    <t>MOFFIT, JERRY LEE JR  SHELLY ANN</t>
  </si>
  <si>
    <t>ALBRECHT, KIANNA</t>
  </si>
  <si>
    <t>400 4TH</t>
  </si>
  <si>
    <t>BRADY TOWNSHIP</t>
  </si>
  <si>
    <t>16-11-3-01-3003-005</t>
  </si>
  <si>
    <t>GULLIVER, KENNETH D.</t>
  </si>
  <si>
    <t>PRUSAKIEWICZ, NATHANIAL  ANNETTE</t>
  </si>
  <si>
    <t>SWAN CREEK RD</t>
  </si>
  <si>
    <t>BRIDGEPORT TOWNSHIP</t>
  </si>
  <si>
    <t>BRIDGEPORT-SPAULDING C S D</t>
  </si>
  <si>
    <t>07-09-2-12-1002-002</t>
  </si>
  <si>
    <t>ARCHIBALD, GEORGE  JOLENE</t>
  </si>
  <si>
    <t>LARY III,JOSEPH N</t>
  </si>
  <si>
    <t>BALDWIN RD</t>
  </si>
  <si>
    <t>MERRILL COMM SCHOOL DISTRICT</t>
  </si>
  <si>
    <t>SWAN CREEK TOWNSHIP</t>
  </si>
  <si>
    <t>ST CHARLES COMMUNITY SCHOOLS</t>
  </si>
  <si>
    <t>Fremont</t>
  </si>
  <si>
    <t>HEMLOCK PUBLIC SCHOOL DIST</t>
  </si>
  <si>
    <t>FRANKENMUTH SCHOOL DISTRICT</t>
  </si>
  <si>
    <t>23-12-4-05-1001-001</t>
  </si>
  <si>
    <t>WALTON KAREN</t>
  </si>
  <si>
    <t>CHAVEZ DEL RISCO DARIEL</t>
  </si>
  <si>
    <t>5265 TITTABAWASSEE RD</t>
  </si>
  <si>
    <t>09-11-5-31-3101-000</t>
  </si>
  <si>
    <t>DODAK DEVELOPMENT COMPANY LLC</t>
  </si>
  <si>
    <t>TAYLOR MALIK  KENDRA</t>
  </si>
  <si>
    <t>7505 SHERIDAN RD</t>
  </si>
  <si>
    <t>Taymouth Township</t>
  </si>
  <si>
    <t>BIRCH RUN AREA SCHOOL DIST</t>
  </si>
  <si>
    <t>RICHLAND TOWNSHIP</t>
  </si>
  <si>
    <t>SOBIESKI MATTHEW  JULIE</t>
  </si>
  <si>
    <t>GARCHOW SHANNON</t>
  </si>
  <si>
    <t>12000 TRINKLEIN RD</t>
  </si>
  <si>
    <t>26-11-3-06-2007-002</t>
  </si>
  <si>
    <t>BAY CITY SCHOOL DISTRICT</t>
  </si>
  <si>
    <t>28-12-3-05-4005-003</t>
  </si>
  <si>
    <t>MCMAHON, JOHN</t>
  </si>
  <si>
    <t>RADOSA, TRAVIS</t>
  </si>
  <si>
    <t>4190 CURVE RD</t>
  </si>
  <si>
    <t>Marion Township</t>
  </si>
  <si>
    <t>07-09-2-08-2002-012</t>
  </si>
  <si>
    <t>KIENITZ, STEVEN K</t>
  </si>
  <si>
    <t xml:space="preserve">BELANGER, BRENT  MITCHELL </t>
  </si>
  <si>
    <t>27-10-5-27-2001-004</t>
  </si>
  <si>
    <t>ALBRECHT, NICHOLAS,  KRISTY</t>
  </si>
  <si>
    <t>HAHN, KORY  SANDRA</t>
  </si>
  <si>
    <t>MORSEVILLE</t>
  </si>
  <si>
    <t>BIRCH RUN TOWNSHIP</t>
  </si>
  <si>
    <t>16-11-4-05-1011-000</t>
  </si>
  <si>
    <t>HODGES, JASON W</t>
  </si>
  <si>
    <t>MEIER, FERDY  BIERLEIN, VALERIE</t>
  </si>
  <si>
    <t>5198 STROEBEL RD</t>
  </si>
  <si>
    <t>MAPLE GROVE</t>
  </si>
  <si>
    <t>NEW LOTHROP AREA PUBLIC SD</t>
  </si>
  <si>
    <t>16-11-4-06-1003-001</t>
  </si>
  <si>
    <t>WEBER, ERIC S</t>
  </si>
  <si>
    <t>EURICH, DYLAN</t>
  </si>
  <si>
    <t>2338 WEIGL RD</t>
  </si>
  <si>
    <t>18-13-4-22-2004-012</t>
  </si>
  <si>
    <t>PLUME CHAD S</t>
  </si>
  <si>
    <t>GAUDREAU BRENT</t>
  </si>
  <si>
    <t>7605 KRAENZLEIN RD</t>
  </si>
  <si>
    <t>26-11-3-32-2011-003</t>
  </si>
  <si>
    <t>GEHRCKE DAVID  DIANE</t>
  </si>
  <si>
    <t>CUELLAR ERNESTO JR</t>
  </si>
  <si>
    <t>ANDREWS RD</t>
  </si>
  <si>
    <t>18-13-4-27-3002-012</t>
  </si>
  <si>
    <t>VENTIMIGLIA ALEXANDER  BRILINSKI A</t>
  </si>
  <si>
    <t>27-10-5-08-4001-005</t>
  </si>
  <si>
    <t>LEACH, RICHARD E  CHARLES L</t>
  </si>
  <si>
    <t>HOLBROOK, MICHAEL R  BRIONNA M</t>
  </si>
  <si>
    <t>2606 E SLOAN E</t>
  </si>
  <si>
    <t>29-13-3-05-1002-002</t>
  </si>
  <si>
    <t>STELLOW REBECCA S</t>
  </si>
  <si>
    <t>MURPHY RANDY</t>
  </si>
  <si>
    <t>HOTCHKISS</t>
  </si>
  <si>
    <t>05-10-6-34-1003-001</t>
  </si>
  <si>
    <t>HODGINS FAMILY TRUST</t>
  </si>
  <si>
    <t>HYNES, VICKIE  ROBERT</t>
  </si>
  <si>
    <t>10552 E BURT RD</t>
  </si>
  <si>
    <t>21-10-1-22-4004-000</t>
  </si>
  <si>
    <t>BROWN CHAD E</t>
  </si>
  <si>
    <t>CURNS, GERALD</t>
  </si>
  <si>
    <t>11950 S MERRILL RD</t>
  </si>
  <si>
    <t>07-09-2-23-1001-008</t>
  </si>
  <si>
    <t>PELTIER, TRACEY</t>
  </si>
  <si>
    <t xml:space="preserve">VERNOOY, MARK A </t>
  </si>
  <si>
    <t>14055 W PEET RD</t>
  </si>
  <si>
    <t>28-12-3-35-1002-006</t>
  </si>
  <si>
    <t>FOX, MICHAEL C  JENNIFER</t>
  </si>
  <si>
    <t>RADINA, SEAN M  BRITTNEY N</t>
  </si>
  <si>
    <t>OHERN RD</t>
  </si>
  <si>
    <t>05-10-6-03-4001-000</t>
  </si>
  <si>
    <t>FARAGO, JAMES  CIM</t>
  </si>
  <si>
    <t>BRAUN, KYLE  RAQUEL</t>
  </si>
  <si>
    <t>LANGE RD</t>
  </si>
  <si>
    <t>15-11-2-30-3005-000</t>
  </si>
  <si>
    <t>PETERS, R J</t>
  </si>
  <si>
    <t>KABAT, TIMOTHY  TRIBBLE, LISA</t>
  </si>
  <si>
    <t>6000 S STEEL RD</t>
  </si>
  <si>
    <t>28-12-3-05-1001-010</t>
  </si>
  <si>
    <t>THORSEN, PAULA</t>
  </si>
  <si>
    <t>STEVEN DUNGEY TRUST</t>
  </si>
  <si>
    <t>N GRAHAM RD</t>
  </si>
  <si>
    <t>27-10-5-27-2007-003</t>
  </si>
  <si>
    <t>IRISH FAMILY FARMS LLC</t>
  </si>
  <si>
    <t>WORTHING, LEONARD  DENISE</t>
  </si>
  <si>
    <t>18-13-4-27-3002-008</t>
  </si>
  <si>
    <t>MORLEY GEORGE  CINDY</t>
  </si>
  <si>
    <t>HURREN JODI</t>
  </si>
  <si>
    <t>MACKINAW RD</t>
  </si>
  <si>
    <t>05-10-6-13-4003-004</t>
  </si>
  <si>
    <t>SCHMITZER, RUTH  WILLIAMS, TRAVIS</t>
  </si>
  <si>
    <t>WAGGONER, TY A  MARY N</t>
  </si>
  <si>
    <t>S REESE RD</t>
  </si>
  <si>
    <t>20-09-4-05-4005-002</t>
  </si>
  <si>
    <t>RUDDY, L W  M R</t>
  </si>
  <si>
    <t>KRUPP, JEREMY  SAMANTHA</t>
  </si>
  <si>
    <t>14000 BRIGGS</t>
  </si>
  <si>
    <t>22-12-2-13-1002-006</t>
  </si>
  <si>
    <t>HUBBELL WAYNE F</t>
  </si>
  <si>
    <t>CJAM PROPERTIES LLC</t>
  </si>
  <si>
    <t>PRUESS RD</t>
  </si>
  <si>
    <t>22-12-2-13-1002-007</t>
  </si>
  <si>
    <t>Other parcels in sale</t>
  </si>
  <si>
    <t>Indicated 1.5 acre rate</t>
  </si>
  <si>
    <t>Average</t>
  </si>
  <si>
    <t>Aggregate</t>
  </si>
  <si>
    <t>Use</t>
  </si>
  <si>
    <t>SPAULDING 2026 LAND VALUE ANALYSIS S OF RIVER 1.5 ACRE</t>
  </si>
  <si>
    <t>There being no vacant sales in Spaulding Twp</t>
  </si>
  <si>
    <t>sales from Saginaw County will be analyzed</t>
  </si>
  <si>
    <t>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</si>
</sst>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41"/>
  <sheetViews>
    <sheetView tabSelected="1" topLeftCell="A27" workbookViewId="0">
      <selection activeCell="A41" sqref="A41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2.140625" style="3" customWidth="1"/>
    <col min="9" max="9" width="19.140625" customWidth="1"/>
    <col min="10" max="10" width="8.140625" customWidth="1"/>
    <col min="11" max="11" width="12.140625" customWidth="1"/>
    <col min="12" max="12" width="18.5703125" customWidth="1"/>
    <col min="13" max="13" width="17.85546875" customWidth="1"/>
  </cols>
  <sheetData>
    <row r="2" spans="1:13" x14ac:dyDescent="0.25">
      <c r="A2" s="8" t="s">
        <v>162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158</v>
      </c>
      <c r="L4" s="2" t="s">
        <v>10</v>
      </c>
      <c r="M4" s="2" t="s">
        <v>157</v>
      </c>
    </row>
    <row r="5" spans="1:13" x14ac:dyDescent="0.25">
      <c r="A5" t="s">
        <v>129</v>
      </c>
      <c r="B5">
        <v>402</v>
      </c>
      <c r="C5" t="s">
        <v>49</v>
      </c>
      <c r="D5" t="s">
        <v>50</v>
      </c>
      <c r="E5" t="s">
        <v>130</v>
      </c>
      <c r="F5" t="s">
        <v>131</v>
      </c>
      <c r="G5" s="1">
        <v>45639</v>
      </c>
      <c r="H5" s="3">
        <v>16000</v>
      </c>
      <c r="I5" t="s">
        <v>132</v>
      </c>
      <c r="J5">
        <v>2</v>
      </c>
      <c r="K5" s="6">
        <f>+H5/J5*1.5</f>
        <v>12000</v>
      </c>
      <c r="L5" t="s">
        <v>13</v>
      </c>
    </row>
    <row r="6" spans="1:13" x14ac:dyDescent="0.25">
      <c r="A6" t="s">
        <v>73</v>
      </c>
      <c r="B6">
        <v>402</v>
      </c>
      <c r="C6" t="s">
        <v>35</v>
      </c>
      <c r="D6" t="s">
        <v>31</v>
      </c>
      <c r="E6" t="s">
        <v>74</v>
      </c>
      <c r="F6" t="s">
        <v>75</v>
      </c>
      <c r="G6" s="1">
        <v>45140</v>
      </c>
      <c r="H6" s="3">
        <v>13000</v>
      </c>
      <c r="I6" t="s">
        <v>45</v>
      </c>
      <c r="J6">
        <v>1.44</v>
      </c>
      <c r="K6" s="6">
        <f>+H6/J6*1.5</f>
        <v>13541.666666666666</v>
      </c>
      <c r="L6" t="s">
        <v>13</v>
      </c>
    </row>
    <row r="7" spans="1:13" x14ac:dyDescent="0.25">
      <c r="A7" t="s">
        <v>81</v>
      </c>
      <c r="B7">
        <v>402</v>
      </c>
      <c r="C7" t="s">
        <v>23</v>
      </c>
      <c r="D7" t="s">
        <v>15</v>
      </c>
      <c r="E7" t="s">
        <v>82</v>
      </c>
      <c r="F7" t="s">
        <v>83</v>
      </c>
      <c r="G7" s="1">
        <v>45229</v>
      </c>
      <c r="H7" s="3">
        <v>22000</v>
      </c>
      <c r="I7" t="s">
        <v>84</v>
      </c>
      <c r="J7">
        <v>2.41</v>
      </c>
      <c r="K7" s="6">
        <f>+H7/J7*1.5</f>
        <v>13692.946058091286</v>
      </c>
      <c r="L7" t="s">
        <v>13</v>
      </c>
    </row>
    <row r="8" spans="1:13" x14ac:dyDescent="0.25">
      <c r="A8" t="s">
        <v>101</v>
      </c>
      <c r="B8">
        <v>402</v>
      </c>
      <c r="C8" t="s">
        <v>60</v>
      </c>
      <c r="D8" t="s">
        <v>61</v>
      </c>
      <c r="E8" t="s">
        <v>102</v>
      </c>
      <c r="F8" t="s">
        <v>103</v>
      </c>
      <c r="G8" s="1">
        <v>45427</v>
      </c>
      <c r="H8" s="3">
        <v>18750</v>
      </c>
      <c r="I8" t="s">
        <v>104</v>
      </c>
      <c r="J8">
        <v>2</v>
      </c>
      <c r="K8" s="6">
        <f>+H8/J8*1.5</f>
        <v>14062.5</v>
      </c>
      <c r="L8" t="s">
        <v>13</v>
      </c>
    </row>
    <row r="9" spans="1:13" x14ac:dyDescent="0.25">
      <c r="A9" t="s">
        <v>22</v>
      </c>
      <c r="B9">
        <v>402</v>
      </c>
      <c r="C9" t="s">
        <v>23</v>
      </c>
      <c r="D9" t="s">
        <v>15</v>
      </c>
      <c r="E9" t="s">
        <v>24</v>
      </c>
      <c r="F9" t="s">
        <v>25</v>
      </c>
      <c r="G9" s="1">
        <v>45041</v>
      </c>
      <c r="H9" s="3">
        <v>23000</v>
      </c>
      <c r="I9" t="s">
        <v>26</v>
      </c>
      <c r="J9">
        <v>2.35</v>
      </c>
      <c r="K9" s="6">
        <f>+H9/J9*1.5</f>
        <v>14680.851063829787</v>
      </c>
      <c r="L9" t="s">
        <v>13</v>
      </c>
    </row>
    <row r="10" spans="1:13" x14ac:dyDescent="0.25">
      <c r="A10" t="s">
        <v>95</v>
      </c>
      <c r="B10">
        <v>402</v>
      </c>
      <c r="C10" t="s">
        <v>47</v>
      </c>
      <c r="D10" t="s">
        <v>48</v>
      </c>
      <c r="E10" t="s">
        <v>96</v>
      </c>
      <c r="F10" t="s">
        <v>97</v>
      </c>
      <c r="G10" s="1">
        <v>45369</v>
      </c>
      <c r="H10" s="3">
        <v>21500</v>
      </c>
      <c r="I10" t="s">
        <v>98</v>
      </c>
      <c r="J10">
        <v>2.06</v>
      </c>
      <c r="K10" s="6">
        <f>+H10/J10*1.5</f>
        <v>15655.339805825242</v>
      </c>
      <c r="L10" t="s">
        <v>13</v>
      </c>
    </row>
    <row r="11" spans="1:13" x14ac:dyDescent="0.25">
      <c r="A11" t="s">
        <v>66</v>
      </c>
      <c r="B11">
        <v>402</v>
      </c>
      <c r="C11" t="s">
        <v>47</v>
      </c>
      <c r="D11" t="s">
        <v>48</v>
      </c>
      <c r="E11" t="s">
        <v>63</v>
      </c>
      <c r="F11" t="s">
        <v>64</v>
      </c>
      <c r="G11" s="1">
        <v>45093</v>
      </c>
      <c r="H11" s="3">
        <v>18500</v>
      </c>
      <c r="I11" t="s">
        <v>65</v>
      </c>
      <c r="J11">
        <v>1.62</v>
      </c>
      <c r="K11" s="6">
        <f>+H11/J11*1.5</f>
        <v>17129.629629629628</v>
      </c>
      <c r="L11" t="s">
        <v>13</v>
      </c>
    </row>
    <row r="12" spans="1:13" x14ac:dyDescent="0.25">
      <c r="A12" t="s">
        <v>91</v>
      </c>
      <c r="B12">
        <v>402</v>
      </c>
      <c r="C12" t="s">
        <v>17</v>
      </c>
      <c r="D12" t="s">
        <v>67</v>
      </c>
      <c r="E12" t="s">
        <v>92</v>
      </c>
      <c r="F12" t="s">
        <v>93</v>
      </c>
      <c r="G12" s="1">
        <v>45351</v>
      </c>
      <c r="H12" s="3">
        <v>12000</v>
      </c>
      <c r="I12" t="s">
        <v>94</v>
      </c>
      <c r="J12">
        <v>1</v>
      </c>
      <c r="K12" s="6">
        <f>+H12/J12*1.5</f>
        <v>18000</v>
      </c>
      <c r="L12" t="s">
        <v>13</v>
      </c>
    </row>
    <row r="13" spans="1:13" x14ac:dyDescent="0.25">
      <c r="A13" t="s">
        <v>117</v>
      </c>
      <c r="B13">
        <v>402</v>
      </c>
      <c r="C13" t="s">
        <v>35</v>
      </c>
      <c r="D13" t="s">
        <v>31</v>
      </c>
      <c r="E13" t="s">
        <v>118</v>
      </c>
      <c r="F13" t="s">
        <v>119</v>
      </c>
      <c r="G13" s="1">
        <v>45499</v>
      </c>
      <c r="H13" s="3">
        <v>25000</v>
      </c>
      <c r="I13" t="s">
        <v>120</v>
      </c>
      <c r="J13">
        <v>2</v>
      </c>
      <c r="K13" s="6">
        <f>+H13/J13*1.5</f>
        <v>18750</v>
      </c>
      <c r="L13" t="s">
        <v>13</v>
      </c>
    </row>
    <row r="14" spans="1:13" x14ac:dyDescent="0.25">
      <c r="A14" t="s">
        <v>148</v>
      </c>
      <c r="B14">
        <v>402</v>
      </c>
      <c r="C14" t="s">
        <v>85</v>
      </c>
      <c r="D14" t="s">
        <v>86</v>
      </c>
      <c r="E14" t="s">
        <v>149</v>
      </c>
      <c r="F14" t="s">
        <v>150</v>
      </c>
      <c r="G14" s="1">
        <v>45709</v>
      </c>
      <c r="H14" s="3">
        <v>25000</v>
      </c>
      <c r="I14" t="s">
        <v>151</v>
      </c>
      <c r="J14">
        <v>2</v>
      </c>
      <c r="K14" s="6">
        <f>+H14/J14*1.5</f>
        <v>18750</v>
      </c>
      <c r="L14" t="s">
        <v>13</v>
      </c>
    </row>
    <row r="15" spans="1:13" x14ac:dyDescent="0.25">
      <c r="A15" t="s">
        <v>144</v>
      </c>
      <c r="B15">
        <v>402</v>
      </c>
      <c r="C15" t="s">
        <v>80</v>
      </c>
      <c r="D15" t="s">
        <v>61</v>
      </c>
      <c r="E15" t="s">
        <v>145</v>
      </c>
      <c r="F15" t="s">
        <v>146</v>
      </c>
      <c r="G15" s="1">
        <v>45694</v>
      </c>
      <c r="H15" s="3">
        <v>24500</v>
      </c>
      <c r="I15" t="s">
        <v>147</v>
      </c>
      <c r="J15">
        <v>1.837</v>
      </c>
      <c r="K15" s="6">
        <f>+H15/J15*1.5</f>
        <v>20005.443658138269</v>
      </c>
      <c r="L15" t="s">
        <v>13</v>
      </c>
    </row>
    <row r="16" spans="1:13" x14ac:dyDescent="0.25">
      <c r="A16" t="s">
        <v>99</v>
      </c>
      <c r="B16">
        <v>402</v>
      </c>
      <c r="C16" t="s">
        <v>17</v>
      </c>
      <c r="D16" t="s">
        <v>18</v>
      </c>
      <c r="E16" t="s">
        <v>19</v>
      </c>
      <c r="F16" t="s">
        <v>100</v>
      </c>
      <c r="G16" s="1">
        <v>45372</v>
      </c>
      <c r="H16" s="3">
        <v>28000</v>
      </c>
      <c r="J16">
        <v>2.04</v>
      </c>
      <c r="K16" s="6">
        <f>+H16/J16*1.5</f>
        <v>20588.235294117647</v>
      </c>
      <c r="L16" t="s">
        <v>13</v>
      </c>
    </row>
    <row r="17" spans="1:12" x14ac:dyDescent="0.25">
      <c r="A17" t="s">
        <v>87</v>
      </c>
      <c r="B17">
        <v>402</v>
      </c>
      <c r="C17" t="s">
        <v>23</v>
      </c>
      <c r="D17" t="s">
        <v>15</v>
      </c>
      <c r="E17" t="s">
        <v>88</v>
      </c>
      <c r="F17" t="s">
        <v>89</v>
      </c>
      <c r="G17" s="1">
        <v>45349</v>
      </c>
      <c r="H17" s="3">
        <v>30000</v>
      </c>
      <c r="I17" t="s">
        <v>90</v>
      </c>
      <c r="J17">
        <v>2.13</v>
      </c>
      <c r="K17" s="6">
        <f>+H17/J17*1.5</f>
        <v>21126.760563380281</v>
      </c>
      <c r="L17" t="s">
        <v>13</v>
      </c>
    </row>
    <row r="18" spans="1:12" x14ac:dyDescent="0.25">
      <c r="A18" t="s">
        <v>113</v>
      </c>
      <c r="B18">
        <v>402</v>
      </c>
      <c r="C18" t="s">
        <v>72</v>
      </c>
      <c r="D18" t="s">
        <v>46</v>
      </c>
      <c r="E18" t="s">
        <v>114</v>
      </c>
      <c r="F18" t="s">
        <v>115</v>
      </c>
      <c r="G18" s="1">
        <v>45491</v>
      </c>
      <c r="H18" s="3">
        <v>20000</v>
      </c>
      <c r="I18" t="s">
        <v>116</v>
      </c>
      <c r="J18">
        <v>1.4</v>
      </c>
      <c r="K18" s="6">
        <f>+H18/J18*1.5</f>
        <v>21428.571428571428</v>
      </c>
      <c r="L18" t="s">
        <v>13</v>
      </c>
    </row>
    <row r="19" spans="1:12" x14ac:dyDescent="0.25">
      <c r="A19" t="s">
        <v>29</v>
      </c>
      <c r="B19">
        <v>402</v>
      </c>
      <c r="C19" t="s">
        <v>30</v>
      </c>
      <c r="D19" t="s">
        <v>31</v>
      </c>
      <c r="E19" t="s">
        <v>32</v>
      </c>
      <c r="F19" t="s">
        <v>33</v>
      </c>
      <c r="G19" s="1">
        <v>45048</v>
      </c>
      <c r="H19" s="3">
        <v>15000</v>
      </c>
      <c r="I19" t="s">
        <v>34</v>
      </c>
      <c r="J19">
        <v>1.0389999999999999</v>
      </c>
      <c r="K19" s="6">
        <f>+H19/J19*1.5</f>
        <v>21655.437921077963</v>
      </c>
      <c r="L19" t="s">
        <v>13</v>
      </c>
    </row>
    <row r="20" spans="1:12" x14ac:dyDescent="0.25">
      <c r="A20" t="s">
        <v>76</v>
      </c>
      <c r="B20">
        <v>402</v>
      </c>
      <c r="C20" t="s">
        <v>60</v>
      </c>
      <c r="D20" t="s">
        <v>61</v>
      </c>
      <c r="E20" t="s">
        <v>77</v>
      </c>
      <c r="F20" t="s">
        <v>78</v>
      </c>
      <c r="G20" s="1">
        <v>45182</v>
      </c>
      <c r="H20" s="3">
        <v>43000</v>
      </c>
      <c r="I20" t="s">
        <v>79</v>
      </c>
      <c r="J20">
        <v>2.75</v>
      </c>
      <c r="K20" s="6">
        <f>+H20/J20*1.5</f>
        <v>23454.545454545456</v>
      </c>
      <c r="L20" t="s">
        <v>13</v>
      </c>
    </row>
    <row r="21" spans="1:12" x14ac:dyDescent="0.25">
      <c r="A21" t="s">
        <v>133</v>
      </c>
      <c r="B21">
        <v>402</v>
      </c>
      <c r="C21" t="s">
        <v>14</v>
      </c>
      <c r="D21" t="s">
        <v>12</v>
      </c>
      <c r="E21" t="s">
        <v>134</v>
      </c>
      <c r="F21" t="s">
        <v>135</v>
      </c>
      <c r="G21" s="1">
        <v>45656</v>
      </c>
      <c r="H21" s="3">
        <v>40000</v>
      </c>
      <c r="I21" t="s">
        <v>136</v>
      </c>
      <c r="J21">
        <v>2.5499999999999998</v>
      </c>
      <c r="K21" s="6">
        <f>+H21/J21*1.5</f>
        <v>23529.411764705885</v>
      </c>
      <c r="L21" t="s">
        <v>13</v>
      </c>
    </row>
    <row r="22" spans="1:12" x14ac:dyDescent="0.25">
      <c r="A22" t="s">
        <v>52</v>
      </c>
      <c r="B22">
        <v>402</v>
      </c>
      <c r="C22" t="s">
        <v>27</v>
      </c>
      <c r="D22" t="s">
        <v>28</v>
      </c>
      <c r="E22" t="s">
        <v>53</v>
      </c>
      <c r="F22" t="s">
        <v>54</v>
      </c>
      <c r="G22" s="1">
        <v>45072</v>
      </c>
      <c r="H22" s="3">
        <v>19000</v>
      </c>
      <c r="I22" t="s">
        <v>55</v>
      </c>
      <c r="J22">
        <v>1.1759999999999999</v>
      </c>
      <c r="K22" s="6">
        <f>+H22/J22*1.5</f>
        <v>24234.693877551021</v>
      </c>
      <c r="L22" t="s">
        <v>13</v>
      </c>
    </row>
    <row r="23" spans="1:12" x14ac:dyDescent="0.25">
      <c r="A23" t="s">
        <v>152</v>
      </c>
      <c r="B23">
        <v>402</v>
      </c>
      <c r="C23" t="s">
        <v>62</v>
      </c>
      <c r="D23" t="s">
        <v>50</v>
      </c>
      <c r="E23" t="s">
        <v>153</v>
      </c>
      <c r="F23" t="s">
        <v>154</v>
      </c>
      <c r="G23" s="1">
        <v>45726</v>
      </c>
      <c r="H23" s="3">
        <v>20000</v>
      </c>
      <c r="I23" t="s">
        <v>155</v>
      </c>
      <c r="J23">
        <v>1</v>
      </c>
      <c r="K23" s="6">
        <f>+H23/J23*1.5</f>
        <v>30000</v>
      </c>
      <c r="L23" t="s">
        <v>13</v>
      </c>
    </row>
    <row r="24" spans="1:12" x14ac:dyDescent="0.25">
      <c r="A24" t="s">
        <v>156</v>
      </c>
      <c r="B24">
        <v>402</v>
      </c>
      <c r="C24" t="s">
        <v>62</v>
      </c>
      <c r="D24" t="s">
        <v>50</v>
      </c>
      <c r="E24" t="s">
        <v>153</v>
      </c>
      <c r="F24" t="s">
        <v>154</v>
      </c>
      <c r="G24" s="1">
        <v>45726</v>
      </c>
      <c r="H24" s="3">
        <v>20000</v>
      </c>
      <c r="I24" t="s">
        <v>155</v>
      </c>
      <c r="J24">
        <v>1</v>
      </c>
      <c r="K24" s="6">
        <f>+H24/J24*1.5</f>
        <v>30000</v>
      </c>
      <c r="L24" t="s">
        <v>13</v>
      </c>
    </row>
    <row r="25" spans="1:12" x14ac:dyDescent="0.25">
      <c r="A25" t="s">
        <v>105</v>
      </c>
      <c r="B25">
        <v>402</v>
      </c>
      <c r="C25" t="s">
        <v>11</v>
      </c>
      <c r="D25" t="s">
        <v>12</v>
      </c>
      <c r="E25" t="s">
        <v>106</v>
      </c>
      <c r="F25" t="s">
        <v>107</v>
      </c>
      <c r="G25" s="1">
        <v>45469</v>
      </c>
      <c r="H25" s="3">
        <v>28000</v>
      </c>
      <c r="I25" t="s">
        <v>108</v>
      </c>
      <c r="J25">
        <v>1.4</v>
      </c>
      <c r="K25" s="6">
        <f>+H25/J25*1.5</f>
        <v>30000</v>
      </c>
      <c r="L25" t="s">
        <v>13</v>
      </c>
    </row>
    <row r="26" spans="1:12" x14ac:dyDescent="0.25">
      <c r="A26" t="s">
        <v>140</v>
      </c>
      <c r="B26">
        <v>402</v>
      </c>
      <c r="C26" t="s">
        <v>17</v>
      </c>
      <c r="D26" t="s">
        <v>18</v>
      </c>
      <c r="E26" t="s">
        <v>141</v>
      </c>
      <c r="F26" t="s">
        <v>142</v>
      </c>
      <c r="G26" s="1">
        <v>45684</v>
      </c>
      <c r="H26" s="3">
        <v>24500</v>
      </c>
      <c r="I26" t="s">
        <v>143</v>
      </c>
      <c r="J26">
        <v>1.21</v>
      </c>
      <c r="K26" s="6">
        <f>+H26/J26*1.5</f>
        <v>30371.900826446283</v>
      </c>
      <c r="L26" t="s">
        <v>13</v>
      </c>
    </row>
    <row r="27" spans="1:12" x14ac:dyDescent="0.25">
      <c r="A27" t="s">
        <v>56</v>
      </c>
      <c r="B27">
        <v>402</v>
      </c>
      <c r="C27" t="s">
        <v>40</v>
      </c>
      <c r="D27" t="s">
        <v>41</v>
      </c>
      <c r="E27" t="s">
        <v>57</v>
      </c>
      <c r="F27" t="s">
        <v>58</v>
      </c>
      <c r="G27" s="1">
        <v>45072</v>
      </c>
      <c r="H27" s="3">
        <v>35000</v>
      </c>
      <c r="I27" t="s">
        <v>59</v>
      </c>
      <c r="J27">
        <v>1.67</v>
      </c>
      <c r="K27" s="6">
        <f>+H27/J27*1.5</f>
        <v>31437.125748502996</v>
      </c>
      <c r="L27" t="s">
        <v>13</v>
      </c>
    </row>
    <row r="28" spans="1:12" x14ac:dyDescent="0.25">
      <c r="A28" t="s">
        <v>68</v>
      </c>
      <c r="B28">
        <v>402</v>
      </c>
      <c r="C28" t="s">
        <v>14</v>
      </c>
      <c r="D28" t="s">
        <v>12</v>
      </c>
      <c r="E28" t="s">
        <v>69</v>
      </c>
      <c r="F28" t="s">
        <v>70</v>
      </c>
      <c r="G28" s="1">
        <v>45126</v>
      </c>
      <c r="H28" s="3">
        <v>45500</v>
      </c>
      <c r="I28" t="s">
        <v>71</v>
      </c>
      <c r="J28">
        <v>2.08</v>
      </c>
      <c r="K28" s="6">
        <f>+H28/J28*1.5</f>
        <v>32812.5</v>
      </c>
      <c r="L28" t="s">
        <v>13</v>
      </c>
    </row>
    <row r="29" spans="1:12" x14ac:dyDescent="0.25">
      <c r="A29" t="s">
        <v>109</v>
      </c>
      <c r="B29">
        <v>402</v>
      </c>
      <c r="C29" t="s">
        <v>80</v>
      </c>
      <c r="D29" t="s">
        <v>61</v>
      </c>
      <c r="E29" t="s">
        <v>110</v>
      </c>
      <c r="F29" t="s">
        <v>111</v>
      </c>
      <c r="G29" s="1">
        <v>45471</v>
      </c>
      <c r="H29" s="3">
        <v>28050</v>
      </c>
      <c r="I29" t="s">
        <v>112</v>
      </c>
      <c r="J29">
        <v>1.1499999999999999</v>
      </c>
      <c r="K29" s="6">
        <f>+H29/J29*1.5</f>
        <v>36586.956521739135</v>
      </c>
      <c r="L29" t="s">
        <v>13</v>
      </c>
    </row>
    <row r="30" spans="1:12" x14ac:dyDescent="0.25">
      <c r="A30" t="s">
        <v>121</v>
      </c>
      <c r="B30">
        <v>402</v>
      </c>
      <c r="C30" t="s">
        <v>14</v>
      </c>
      <c r="D30" t="s">
        <v>15</v>
      </c>
      <c r="E30" t="s">
        <v>122</v>
      </c>
      <c r="F30" t="s">
        <v>123</v>
      </c>
      <c r="G30" s="1">
        <v>45503</v>
      </c>
      <c r="H30" s="3">
        <v>25000</v>
      </c>
      <c r="I30" t="s">
        <v>124</v>
      </c>
      <c r="J30">
        <v>1.0009999999999999</v>
      </c>
      <c r="K30" s="6">
        <f>+H30/J30*1.5</f>
        <v>37462.537462537468</v>
      </c>
      <c r="L30" t="s">
        <v>13</v>
      </c>
    </row>
    <row r="31" spans="1:12" x14ac:dyDescent="0.25">
      <c r="A31" t="s">
        <v>137</v>
      </c>
      <c r="B31">
        <v>402</v>
      </c>
      <c r="C31" t="s">
        <v>60</v>
      </c>
      <c r="D31" t="s">
        <v>61</v>
      </c>
      <c r="E31" t="s">
        <v>138</v>
      </c>
      <c r="F31" t="s">
        <v>139</v>
      </c>
      <c r="G31" s="1">
        <v>45660</v>
      </c>
      <c r="H31" s="3">
        <v>50000</v>
      </c>
      <c r="I31" t="s">
        <v>79</v>
      </c>
      <c r="J31">
        <v>2</v>
      </c>
      <c r="K31" s="6">
        <f>+H31/J31*1.5</f>
        <v>37500</v>
      </c>
      <c r="L31" t="s">
        <v>13</v>
      </c>
    </row>
    <row r="32" spans="1:12" x14ac:dyDescent="0.25">
      <c r="A32" t="s">
        <v>125</v>
      </c>
      <c r="B32">
        <v>402</v>
      </c>
      <c r="C32" t="s">
        <v>80</v>
      </c>
      <c r="D32" t="s">
        <v>51</v>
      </c>
      <c r="E32" t="s">
        <v>126</v>
      </c>
      <c r="F32" t="s">
        <v>127</v>
      </c>
      <c r="G32" s="1">
        <v>45532</v>
      </c>
      <c r="H32" s="3">
        <v>60000</v>
      </c>
      <c r="I32" t="s">
        <v>128</v>
      </c>
      <c r="J32">
        <v>2.27</v>
      </c>
      <c r="K32" s="6">
        <f>+H32/J32*1.5</f>
        <v>39647.577092511012</v>
      </c>
      <c r="L32" t="s">
        <v>13</v>
      </c>
    </row>
    <row r="33" spans="1:12" x14ac:dyDescent="0.25">
      <c r="A33" t="s">
        <v>16</v>
      </c>
      <c r="B33">
        <v>402</v>
      </c>
      <c r="C33" t="s">
        <v>17</v>
      </c>
      <c r="D33" t="s">
        <v>18</v>
      </c>
      <c r="E33" t="s">
        <v>19</v>
      </c>
      <c r="F33" t="s">
        <v>20</v>
      </c>
      <c r="G33" s="1">
        <v>45040</v>
      </c>
      <c r="H33" s="3">
        <v>32000</v>
      </c>
      <c r="J33">
        <v>1.2</v>
      </c>
      <c r="K33" s="6">
        <f>+H33/J33*1.5</f>
        <v>40000</v>
      </c>
      <c r="L33" t="s">
        <v>13</v>
      </c>
    </row>
    <row r="34" spans="1:12" x14ac:dyDescent="0.25">
      <c r="A34" t="s">
        <v>36</v>
      </c>
      <c r="B34">
        <v>402</v>
      </c>
      <c r="C34" t="s">
        <v>23</v>
      </c>
      <c r="D34" t="s">
        <v>15</v>
      </c>
      <c r="E34" t="s">
        <v>37</v>
      </c>
      <c r="F34" t="s">
        <v>38</v>
      </c>
      <c r="G34" s="1">
        <v>45054</v>
      </c>
      <c r="H34" s="3">
        <v>27000</v>
      </c>
      <c r="I34" t="s">
        <v>39</v>
      </c>
      <c r="J34">
        <v>0.997</v>
      </c>
      <c r="K34" s="6">
        <f>+H34/J34*1.5</f>
        <v>40621.865596790369</v>
      </c>
      <c r="L34" t="s">
        <v>13</v>
      </c>
    </row>
    <row r="35" spans="1:12" x14ac:dyDescent="0.25">
      <c r="A35" t="s">
        <v>21</v>
      </c>
      <c r="B35">
        <v>402</v>
      </c>
      <c r="C35" t="s">
        <v>17</v>
      </c>
      <c r="D35" t="s">
        <v>18</v>
      </c>
      <c r="E35" t="s">
        <v>19</v>
      </c>
      <c r="F35" t="s">
        <v>20</v>
      </c>
      <c r="G35" s="1">
        <v>45040</v>
      </c>
      <c r="H35" s="3">
        <v>32000</v>
      </c>
      <c r="J35">
        <v>1.01</v>
      </c>
      <c r="K35" s="6">
        <f>+H35/J35*1.5</f>
        <v>47524.752475247522</v>
      </c>
      <c r="L35" t="s">
        <v>13</v>
      </c>
    </row>
    <row r="36" spans="1:12" x14ac:dyDescent="0.25">
      <c r="A36" t="s">
        <v>42</v>
      </c>
      <c r="B36">
        <v>402</v>
      </c>
      <c r="C36" t="s">
        <v>35</v>
      </c>
      <c r="D36" t="s">
        <v>31</v>
      </c>
      <c r="E36" t="s">
        <v>43</v>
      </c>
      <c r="F36" t="s">
        <v>44</v>
      </c>
      <c r="G36" s="1">
        <v>45057</v>
      </c>
      <c r="H36" s="3">
        <v>75165</v>
      </c>
      <c r="I36" t="s">
        <v>45</v>
      </c>
      <c r="J36">
        <v>2.29</v>
      </c>
      <c r="K36" s="6">
        <f>+H36/J36*1.5</f>
        <v>49234.716157205236</v>
      </c>
      <c r="L36" t="s">
        <v>13</v>
      </c>
    </row>
    <row r="37" spans="1:12" x14ac:dyDescent="0.25">
      <c r="H37" s="3">
        <f>SUM(H5:H36)</f>
        <v>916465</v>
      </c>
      <c r="J37">
        <f>SUM(J5:J36)</f>
        <v>54.08</v>
      </c>
      <c r="K37" s="5">
        <f>SUM(K5:K36)</f>
        <v>845485.96506711049</v>
      </c>
    </row>
    <row r="38" spans="1:12" x14ac:dyDescent="0.25">
      <c r="K38" s="5">
        <f>AVERAGE(K5:K36)</f>
        <v>26421.436408347203</v>
      </c>
      <c r="L38" t="s">
        <v>159</v>
      </c>
    </row>
    <row r="39" spans="1:12" x14ac:dyDescent="0.25">
      <c r="A39" t="s">
        <v>163</v>
      </c>
      <c r="K39" s="3">
        <f>+H37/J37*1.5</f>
        <v>25419.702292899408</v>
      </c>
      <c r="L39" t="s">
        <v>160</v>
      </c>
    </row>
    <row r="40" spans="1:12" x14ac:dyDescent="0.25">
      <c r="A40" t="s">
        <v>164</v>
      </c>
      <c r="K40" s="6">
        <v>25400</v>
      </c>
      <c r="L40" s="7" t="s">
        <v>161</v>
      </c>
    </row>
    <row r="41" spans="1:12" x14ac:dyDescent="0.25">
      <c r="A41" t="s">
        <v>165</v>
      </c>
    </row>
  </sheetData>
  <sortState xmlns:xlrd2="http://schemas.microsoft.com/office/spreadsheetml/2017/richdata2" ref="A5:M36">
    <sortCondition ref="K5:K36"/>
  </sortState>
  <mergeCells count="1">
    <mergeCell ref="A2:L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2026-02-16T20:50:43Z</cp:lastPrinted>
  <dcterms:created xsi:type="dcterms:W3CDTF">2026-02-11T01:01:42Z</dcterms:created>
  <dcterms:modified xsi:type="dcterms:W3CDTF">2026-02-16T20:51:28Z</dcterms:modified>
</cp:coreProperties>
</file>