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6486FF35-171D-4731-939D-ED6BB9EB8735}" xr6:coauthVersionLast="47" xr6:coauthVersionMax="47" xr10:uidLastSave="{00000000-0000-0000-0000-000000000000}"/>
  <bookViews>
    <workbookView xWindow="1875" yWindow="1770" windowWidth="21345" windowHeight="10845" xr2:uid="{0C52BA58-A6B1-4B5A-8373-9C5C1550A179}"/>
  </bookViews>
  <sheets>
    <sheet name="salesSearch(20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K22" i="1"/>
  <c r="J26" i="1"/>
  <c r="H26" i="1"/>
  <c r="K12" i="1"/>
  <c r="K15" i="1"/>
  <c r="K25" i="1"/>
  <c r="K14" i="1"/>
  <c r="K8" i="1"/>
  <c r="K6" i="1"/>
  <c r="K5" i="1"/>
  <c r="K13" i="1"/>
  <c r="K11" i="1"/>
  <c r="K24" i="1"/>
  <c r="K23" i="1"/>
  <c r="K9" i="1"/>
  <c r="K16" i="1"/>
  <c r="K21" i="1"/>
  <c r="K18" i="1"/>
  <c r="K17" i="1"/>
  <c r="K20" i="1"/>
  <c r="K7" i="1"/>
  <c r="K10" i="1"/>
  <c r="K28" i="1" l="1"/>
  <c r="K27" i="1"/>
  <c r="K26" i="1"/>
</calcChain>
</file>

<file path=xl/sharedStrings.xml><?xml version="1.0" encoding="utf-8"?>
<sst xmlns="http://schemas.openxmlformats.org/spreadsheetml/2006/main" count="149" uniqueCount="116">
  <si>
    <t>Parcel</t>
  </si>
  <si>
    <t>Class</t>
  </si>
  <si>
    <t>Unit</t>
  </si>
  <si>
    <t>School</t>
  </si>
  <si>
    <t>Grantor</t>
  </si>
  <si>
    <t>Grantee</t>
  </si>
  <si>
    <t>Sale Date</t>
  </si>
  <si>
    <t>Sale Price</t>
  </si>
  <si>
    <t>Address</t>
  </si>
  <si>
    <t>Acres</t>
  </si>
  <si>
    <t>Terms</t>
  </si>
  <si>
    <t>03-ARMS LENGTH</t>
  </si>
  <si>
    <t>THOMAS TOWNSHIP</t>
  </si>
  <si>
    <t>SWAN VALLEY SCHOOL DISTRICT</t>
  </si>
  <si>
    <t>MERRILL COMM SCHOOL DISTRICT</t>
  </si>
  <si>
    <t>SWAN CREEK TOWNSHIP</t>
  </si>
  <si>
    <t>ST CHARLES COMMUNITY SCHOOLS</t>
  </si>
  <si>
    <t>Taymouth Township</t>
  </si>
  <si>
    <t>BIRCH RUN AREA SCHOOL DIST</t>
  </si>
  <si>
    <t>Marion Township</t>
  </si>
  <si>
    <t>ASHLEY COMMUNITY SCHOOLS</t>
  </si>
  <si>
    <t>BIRCH RUN TOWNSHIP</t>
  </si>
  <si>
    <t>27-10-5-08-1003-000</t>
  </si>
  <si>
    <t>RHINES, JOHN A</t>
  </si>
  <si>
    <t>HILL, TIMOTHY</t>
  </si>
  <si>
    <t>2000 E SLOAN</t>
  </si>
  <si>
    <t>Lakefield</t>
  </si>
  <si>
    <t>27-10-5-01-3004-001</t>
  </si>
  <si>
    <t>NICHOLS, SCOTT, NICHOLS, MORGAN</t>
  </si>
  <si>
    <t>ELLSWORTH, LAUREN  CHRISTIAN</t>
  </si>
  <si>
    <t>6000 LANGE</t>
  </si>
  <si>
    <t>21-10-1-33-3002-001</t>
  </si>
  <si>
    <t>MARTYN, NATHAN  MARTHA</t>
  </si>
  <si>
    <t>DONALDSON, CHARLES  ERIN</t>
  </si>
  <si>
    <t>22000 W GARY RD</t>
  </si>
  <si>
    <t>26-11-3-19-1007-003</t>
  </si>
  <si>
    <t>HIMMELEIN JOSEPH  CHRISTA</t>
  </si>
  <si>
    <t>WEISBARTH ANDREW  EMILY</t>
  </si>
  <si>
    <t>12600 LAKEFIELD RD</t>
  </si>
  <si>
    <t>28-12-3-35-3001-003</t>
  </si>
  <si>
    <t>WEBER, LAVERNE TRUST</t>
  </si>
  <si>
    <t>KLUCK, THOMAS  KAREN</t>
  </si>
  <si>
    <t>EDERER RD</t>
  </si>
  <si>
    <t>19-11-1-10-3003-008</t>
  </si>
  <si>
    <t>FARRAR, MITCHELL  AMBER</t>
  </si>
  <si>
    <t>SCHMIDT, TREVOR  JENNIFER</t>
  </si>
  <si>
    <t>3849 S FENMORE RD</t>
  </si>
  <si>
    <t>05-10-6-07-4005-001</t>
  </si>
  <si>
    <t>VANDEBERGHE, JASON M</t>
  </si>
  <si>
    <t>CHRISTENSEN, DARBY  STEPHANIE Y</t>
  </si>
  <si>
    <t>9670 DIXIE HWY</t>
  </si>
  <si>
    <t>Other parcels in sale</t>
  </si>
  <si>
    <t>402</t>
  </si>
  <si>
    <t>Bay County</t>
  </si>
  <si>
    <t>03-ARM'S LENGTH</t>
  </si>
  <si>
    <t>140-018-400-045-00</t>
  </si>
  <si>
    <t>W NORTH UNION RD</t>
  </si>
  <si>
    <t>Midland County</t>
  </si>
  <si>
    <t>33-TO BE DETERMINED</t>
  </si>
  <si>
    <t>S TEN MILE RD</t>
  </si>
  <si>
    <t>N MERIDIAN RD</t>
  </si>
  <si>
    <t>020-026-200-051-00</t>
  </si>
  <si>
    <t>WEISS, NOAH</t>
  </si>
  <si>
    <t>1950 N ALAMANDO RD</t>
  </si>
  <si>
    <t>METHNER, KARSON</t>
  </si>
  <si>
    <t>MOSE, SHANE R</t>
  </si>
  <si>
    <t>130-022-400-145-00</t>
  </si>
  <si>
    <t>CARBO, VICTOR R &amp; ROSARIO C TRUST</t>
  </si>
  <si>
    <t>MANCHESTER, AUSTIN</t>
  </si>
  <si>
    <t>N SWEDE RD</t>
  </si>
  <si>
    <t>081-160-004-006-00</t>
  </si>
  <si>
    <t>TREVILLIAN, JASON A &amp; JENNIFER K</t>
  </si>
  <si>
    <t>THOM, DANIEL C &amp; SHARON K</t>
  </si>
  <si>
    <t>W BIRCHVIEW DR</t>
  </si>
  <si>
    <t>110-021-200-292-00</t>
  </si>
  <si>
    <t>EASY PROPERTY SOLUTIONS LLC</t>
  </si>
  <si>
    <t>WINTER, JESSE &amp; ERIN</t>
  </si>
  <si>
    <t>E BOULIS DR</t>
  </si>
  <si>
    <t>100-008-400-195-00</t>
  </si>
  <si>
    <t>OKEEFE, MICHAEL &amp; LESIA</t>
  </si>
  <si>
    <t>MAKI, WILLIAM C &amp; HEIDI J TRUST</t>
  </si>
  <si>
    <t>N BRONCOS DR</t>
  </si>
  <si>
    <t>170-008-100-352-00</t>
  </si>
  <si>
    <t>DESJARDINS, RICHARD E</t>
  </si>
  <si>
    <t>DIXON, DION P &amp; SHELLEY</t>
  </si>
  <si>
    <t>536 SHELER ST</t>
  </si>
  <si>
    <t>110-033-300-130-00</t>
  </si>
  <si>
    <t>SCHIATTONE, MICHAEL A &amp; MARY TRUST</t>
  </si>
  <si>
    <t>CZARNECKI, TERRY &amp; NICOLE</t>
  </si>
  <si>
    <t>030-015-300-450-00</t>
  </si>
  <si>
    <t>ACKER, LOREN K &amp; JEANETTE A H&amp;W</t>
  </si>
  <si>
    <t>WALLIN, DAVID W &amp; SHIELA L</t>
  </si>
  <si>
    <t>030-015-300-420-00</t>
  </si>
  <si>
    <t>130-011-100-300-00</t>
  </si>
  <si>
    <t>FATH, MARK J &amp; DENNIS, GARY LEE</t>
  </si>
  <si>
    <t>PAXTON, TREVOR &amp; AMBER</t>
  </si>
  <si>
    <t>E LEVELY RD</t>
  </si>
  <si>
    <t>130-033-100-050-00</t>
  </si>
  <si>
    <t>DORE, ARTHUR P TRUST</t>
  </si>
  <si>
    <t>BURNETT, COLLIN K</t>
  </si>
  <si>
    <t>E SHAFFER RD</t>
  </si>
  <si>
    <t>080-025-300-020-00</t>
  </si>
  <si>
    <t>CUMMINS, SANDRA K</t>
  </si>
  <si>
    <t>KRYZANOWICZ, BRYAN &amp; JONELLE</t>
  </si>
  <si>
    <t>W LOVE RD</t>
  </si>
  <si>
    <t>100-032-400-150-00</t>
  </si>
  <si>
    <t>CASTRONOVA, JASON J</t>
  </si>
  <si>
    <t>DENDLER, SCOTT M &amp; MARGARET W</t>
  </si>
  <si>
    <t>Indicated 20 acre rate</t>
  </si>
  <si>
    <t>Average</t>
  </si>
  <si>
    <t>Aggregate</t>
  </si>
  <si>
    <t>Use</t>
  </si>
  <si>
    <t>SPAULDING 2026  LAND VALUE ANALYSIS SOUTH OF RIVER 20 ACRE</t>
  </si>
  <si>
    <t>There being no vacant sales in Spaulding Twp</t>
  </si>
  <si>
    <t xml:space="preserve">larger acre sales from Saginaw, Midland &amp; Bay Counties </t>
  </si>
  <si>
    <t>will be analyzed for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</si>
</sst>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left" indent="2"/>
    </xf>
    <xf numFmtId="165" fontId="0" fillId="0" borderId="0" xfId="42" applyNumberFormat="1" applyFont="1"/>
    <xf numFmtId="165" fontId="0" fillId="0" borderId="0" xfId="0" applyNumberFormat="1"/>
    <xf numFmtId="0" fontId="0" fillId="33" borderId="0" xfId="0" applyFill="1"/>
    <xf numFmtId="165" fontId="0" fillId="33" borderId="0" xfId="42" applyNumberFormat="1" applyFont="1" applyFill="1"/>
    <xf numFmtId="0" fontId="0" fillId="33" borderId="0" xfId="0" applyFill="1" applyAlignment="1">
      <alignment horizontal="center"/>
    </xf>
    <xf numFmtId="164" fontId="0" fillId="33" borderId="0" xfId="42" applyNumberFormat="1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13CD-CF06-444F-854A-B430DB798BDC}">
  <sheetPr>
    <pageSetUpPr fitToPage="1"/>
  </sheetPr>
  <dimension ref="A2:M30"/>
  <sheetViews>
    <sheetView tabSelected="1" topLeftCell="C1" workbookViewId="0">
      <selection activeCell="C31" sqref="C31"/>
    </sheetView>
  </sheetViews>
  <sheetFormatPr defaultRowHeight="15" x14ac:dyDescent="0.25"/>
  <cols>
    <col min="1" max="1" width="19.85546875" customWidth="1"/>
    <col min="2" max="2" width="6.5703125" customWidth="1"/>
    <col min="3" max="3" width="28.42578125" customWidth="1"/>
    <col min="4" max="4" width="36.5703125" customWidth="1"/>
    <col min="5" max="5" width="30" customWidth="1"/>
    <col min="6" max="6" width="21.28515625" customWidth="1"/>
    <col min="7" max="7" width="13.140625" style="1" customWidth="1"/>
    <col min="8" max="8" width="11.7109375" style="3" customWidth="1"/>
    <col min="9" max="9" width="19.140625" customWidth="1"/>
    <col min="10" max="10" width="8.140625" customWidth="1"/>
    <col min="11" max="11" width="22" customWidth="1"/>
    <col min="12" max="12" width="18.5703125" customWidth="1"/>
    <col min="13" max="13" width="17.85546875" customWidth="1"/>
  </cols>
  <sheetData>
    <row r="2" spans="1:13" x14ac:dyDescent="0.25">
      <c r="A2" s="7" t="s">
        <v>112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4" spans="1:13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s="1" t="s">
        <v>6</v>
      </c>
      <c r="H4" s="3" t="s">
        <v>7</v>
      </c>
      <c r="I4" t="s">
        <v>8</v>
      </c>
      <c r="J4" t="s">
        <v>9</v>
      </c>
      <c r="K4" t="s">
        <v>108</v>
      </c>
      <c r="L4" t="s">
        <v>10</v>
      </c>
      <c r="M4" t="s">
        <v>51</v>
      </c>
    </row>
    <row r="5" spans="1:13" x14ac:dyDescent="0.25">
      <c r="A5" t="s">
        <v>78</v>
      </c>
      <c r="B5">
        <v>402</v>
      </c>
      <c r="C5" t="s">
        <v>57</v>
      </c>
      <c r="E5" t="s">
        <v>79</v>
      </c>
      <c r="F5" t="s">
        <v>80</v>
      </c>
      <c r="G5" s="1">
        <v>45090</v>
      </c>
      <c r="H5" s="3">
        <v>40000</v>
      </c>
      <c r="I5" t="s">
        <v>81</v>
      </c>
      <c r="J5">
        <v>16.920000000000002</v>
      </c>
      <c r="K5" s="6">
        <f>+H5/J5*20</f>
        <v>47281.323877068557</v>
      </c>
    </row>
    <row r="6" spans="1:13" x14ac:dyDescent="0.25">
      <c r="A6" t="s">
        <v>39</v>
      </c>
      <c r="B6">
        <v>402</v>
      </c>
      <c r="C6" t="s">
        <v>12</v>
      </c>
      <c r="D6" t="s">
        <v>13</v>
      </c>
      <c r="E6" t="s">
        <v>40</v>
      </c>
      <c r="F6" t="s">
        <v>41</v>
      </c>
      <c r="G6" s="1">
        <v>45532</v>
      </c>
      <c r="H6" s="3">
        <v>50000</v>
      </c>
      <c r="I6" t="s">
        <v>42</v>
      </c>
      <c r="J6">
        <v>16.87</v>
      </c>
      <c r="K6" s="6">
        <f>+H6/J6*20</f>
        <v>59276.822762299933</v>
      </c>
      <c r="L6" t="s">
        <v>11</v>
      </c>
    </row>
    <row r="7" spans="1:13" x14ac:dyDescent="0.25">
      <c r="A7" t="s">
        <v>55</v>
      </c>
      <c r="B7" s="2" t="s">
        <v>52</v>
      </c>
      <c r="C7" t="s">
        <v>53</v>
      </c>
      <c r="G7" s="1">
        <v>45729</v>
      </c>
      <c r="H7" s="3">
        <v>65000</v>
      </c>
      <c r="I7" t="s">
        <v>56</v>
      </c>
      <c r="J7">
        <v>21.3</v>
      </c>
      <c r="K7" s="6">
        <f>+H7/J7*20</f>
        <v>61032.863849765257</v>
      </c>
      <c r="L7" t="s">
        <v>54</v>
      </c>
    </row>
    <row r="8" spans="1:13" x14ac:dyDescent="0.25">
      <c r="A8" t="s">
        <v>74</v>
      </c>
      <c r="B8">
        <v>402</v>
      </c>
      <c r="C8" t="s">
        <v>57</v>
      </c>
      <c r="E8" t="s">
        <v>75</v>
      </c>
      <c r="F8" t="s">
        <v>76</v>
      </c>
      <c r="G8" s="1">
        <v>45495</v>
      </c>
      <c r="H8" s="3">
        <v>50000</v>
      </c>
      <c r="I8" t="s">
        <v>77</v>
      </c>
      <c r="J8">
        <v>15.88</v>
      </c>
      <c r="K8" s="6">
        <f>+H8/J8*20</f>
        <v>62972.292191435765</v>
      </c>
      <c r="L8" t="s">
        <v>58</v>
      </c>
    </row>
    <row r="9" spans="1:13" x14ac:dyDescent="0.25">
      <c r="A9" t="s">
        <v>89</v>
      </c>
      <c r="B9">
        <v>402</v>
      </c>
      <c r="C9" t="s">
        <v>57</v>
      </c>
      <c r="E9" t="s">
        <v>90</v>
      </c>
      <c r="F9" t="s">
        <v>91</v>
      </c>
      <c r="G9" s="1">
        <v>45686</v>
      </c>
      <c r="H9" s="3">
        <v>65000</v>
      </c>
      <c r="J9">
        <v>20</v>
      </c>
      <c r="K9" s="6">
        <f>+H9/J9*20</f>
        <v>65000</v>
      </c>
      <c r="L9" t="s">
        <v>58</v>
      </c>
      <c r="M9" t="s">
        <v>92</v>
      </c>
    </row>
    <row r="10" spans="1:13" x14ac:dyDescent="0.25">
      <c r="A10" t="s">
        <v>61</v>
      </c>
      <c r="B10">
        <v>402</v>
      </c>
      <c r="C10" t="s">
        <v>57</v>
      </c>
      <c r="E10" t="s">
        <v>64</v>
      </c>
      <c r="F10" t="s">
        <v>65</v>
      </c>
      <c r="G10" s="1">
        <v>45513</v>
      </c>
      <c r="H10" s="3">
        <v>50000</v>
      </c>
      <c r="I10" t="s">
        <v>63</v>
      </c>
      <c r="J10">
        <v>15</v>
      </c>
      <c r="K10" s="6">
        <f>+H10/J10*20</f>
        <v>66666.666666666672</v>
      </c>
      <c r="L10" t="s">
        <v>58</v>
      </c>
    </row>
    <row r="11" spans="1:13" x14ac:dyDescent="0.25">
      <c r="A11" t="s">
        <v>86</v>
      </c>
      <c r="B11">
        <v>402</v>
      </c>
      <c r="C11" t="s">
        <v>57</v>
      </c>
      <c r="E11" t="s">
        <v>87</v>
      </c>
      <c r="F11" t="s">
        <v>88</v>
      </c>
      <c r="G11" s="1">
        <v>45632</v>
      </c>
      <c r="H11" s="3">
        <v>64000</v>
      </c>
      <c r="I11" t="s">
        <v>60</v>
      </c>
      <c r="J11">
        <v>18.64</v>
      </c>
      <c r="K11" s="6">
        <f>+H11/J11*20</f>
        <v>68669.5278969957</v>
      </c>
      <c r="L11" t="s">
        <v>54</v>
      </c>
    </row>
    <row r="12" spans="1:13" x14ac:dyDescent="0.25">
      <c r="A12" t="s">
        <v>61</v>
      </c>
      <c r="B12">
        <v>402</v>
      </c>
      <c r="C12" t="s">
        <v>57</v>
      </c>
      <c r="E12" t="s">
        <v>62</v>
      </c>
      <c r="F12" t="s">
        <v>64</v>
      </c>
      <c r="G12" s="1">
        <v>45287</v>
      </c>
      <c r="H12" s="3">
        <v>52000</v>
      </c>
      <c r="I12" t="s">
        <v>63</v>
      </c>
      <c r="J12">
        <v>15</v>
      </c>
      <c r="K12" s="6">
        <f>+H12/J12*20</f>
        <v>69333.333333333328</v>
      </c>
    </row>
    <row r="13" spans="1:13" x14ac:dyDescent="0.25">
      <c r="A13" t="s">
        <v>82</v>
      </c>
      <c r="B13">
        <v>402</v>
      </c>
      <c r="C13" t="s">
        <v>57</v>
      </c>
      <c r="E13" t="s">
        <v>83</v>
      </c>
      <c r="F13" t="s">
        <v>84</v>
      </c>
      <c r="G13" s="1">
        <v>45559</v>
      </c>
      <c r="H13" s="3">
        <v>60000</v>
      </c>
      <c r="I13" t="s">
        <v>85</v>
      </c>
      <c r="J13">
        <v>17.03</v>
      </c>
      <c r="K13" s="6">
        <f>+H13/J13*20</f>
        <v>70463.887257780385</v>
      </c>
      <c r="L13" t="s">
        <v>58</v>
      </c>
    </row>
    <row r="14" spans="1:13" x14ac:dyDescent="0.25">
      <c r="A14" t="s">
        <v>70</v>
      </c>
      <c r="B14">
        <v>402</v>
      </c>
      <c r="C14" t="s">
        <v>57</v>
      </c>
      <c r="E14" t="s">
        <v>71</v>
      </c>
      <c r="F14" t="s">
        <v>72</v>
      </c>
      <c r="G14" s="1">
        <v>45044</v>
      </c>
      <c r="H14" s="3">
        <v>60000</v>
      </c>
      <c r="I14" t="s">
        <v>73</v>
      </c>
      <c r="J14">
        <v>15.78</v>
      </c>
      <c r="K14" s="6">
        <f>+H14/J14*20</f>
        <v>76045.627376425851</v>
      </c>
      <c r="L14" t="s">
        <v>54</v>
      </c>
    </row>
    <row r="15" spans="1:13" x14ac:dyDescent="0.25">
      <c r="A15" t="s">
        <v>66</v>
      </c>
      <c r="B15">
        <v>402</v>
      </c>
      <c r="C15" t="s">
        <v>57</v>
      </c>
      <c r="E15" t="s">
        <v>67</v>
      </c>
      <c r="F15" t="s">
        <v>68</v>
      </c>
      <c r="G15" s="1">
        <v>45026</v>
      </c>
      <c r="H15" s="3">
        <v>58000</v>
      </c>
      <c r="I15" t="s">
        <v>69</v>
      </c>
      <c r="J15">
        <v>15</v>
      </c>
      <c r="K15" s="6">
        <f>+H15/J15*20</f>
        <v>77333.333333333328</v>
      </c>
      <c r="L15" t="s">
        <v>54</v>
      </c>
    </row>
    <row r="16" spans="1:13" x14ac:dyDescent="0.25">
      <c r="A16" t="s">
        <v>93</v>
      </c>
      <c r="B16">
        <v>402</v>
      </c>
      <c r="C16" t="s">
        <v>57</v>
      </c>
      <c r="E16" t="s">
        <v>94</v>
      </c>
      <c r="F16" t="s">
        <v>95</v>
      </c>
      <c r="G16" s="1">
        <v>45691</v>
      </c>
      <c r="H16" s="3">
        <v>78000</v>
      </c>
      <c r="I16" t="s">
        <v>96</v>
      </c>
      <c r="J16">
        <v>20</v>
      </c>
      <c r="K16" s="6">
        <f>+H16/J16*20</f>
        <v>78000</v>
      </c>
      <c r="L16" t="s">
        <v>58</v>
      </c>
    </row>
    <row r="17" spans="1:12" x14ac:dyDescent="0.25">
      <c r="A17" t="s">
        <v>105</v>
      </c>
      <c r="B17">
        <v>402</v>
      </c>
      <c r="C17" t="s">
        <v>57</v>
      </c>
      <c r="E17" t="s">
        <v>106</v>
      </c>
      <c r="F17" t="s">
        <v>107</v>
      </c>
      <c r="G17" s="1">
        <v>45155</v>
      </c>
      <c r="H17" s="3">
        <v>89000</v>
      </c>
      <c r="I17" t="s">
        <v>59</v>
      </c>
      <c r="J17">
        <v>20.100000000000001</v>
      </c>
      <c r="K17" s="6">
        <f>+H17/J17*20</f>
        <v>88557.21393034824</v>
      </c>
    </row>
    <row r="18" spans="1:12" x14ac:dyDescent="0.25">
      <c r="A18" t="s">
        <v>101</v>
      </c>
      <c r="B18">
        <v>402</v>
      </c>
      <c r="C18" t="s">
        <v>57</v>
      </c>
      <c r="E18" t="s">
        <v>102</v>
      </c>
      <c r="F18" t="s">
        <v>103</v>
      </c>
      <c r="G18" s="1">
        <v>45202</v>
      </c>
      <c r="H18" s="3">
        <v>90000</v>
      </c>
      <c r="I18" t="s">
        <v>104</v>
      </c>
      <c r="J18">
        <v>20.07</v>
      </c>
      <c r="K18" s="6">
        <f>+H18/J18*20</f>
        <v>89686.098654708505</v>
      </c>
      <c r="L18" t="s">
        <v>54</v>
      </c>
    </row>
    <row r="19" spans="1:12" x14ac:dyDescent="0.25">
      <c r="A19" t="s">
        <v>31</v>
      </c>
      <c r="B19">
        <v>402</v>
      </c>
      <c r="C19" t="s">
        <v>19</v>
      </c>
      <c r="D19" t="s">
        <v>20</v>
      </c>
      <c r="E19" t="s">
        <v>32</v>
      </c>
      <c r="F19" t="s">
        <v>33</v>
      </c>
      <c r="G19" s="1">
        <v>45400</v>
      </c>
      <c r="H19" s="3">
        <v>112500</v>
      </c>
      <c r="I19" t="s">
        <v>34</v>
      </c>
      <c r="J19">
        <v>25</v>
      </c>
      <c r="K19" s="6">
        <f>+H19/J19*20</f>
        <v>90000</v>
      </c>
      <c r="L19" t="s">
        <v>11</v>
      </c>
    </row>
    <row r="20" spans="1:12" x14ac:dyDescent="0.25">
      <c r="A20" t="s">
        <v>27</v>
      </c>
      <c r="B20">
        <v>402</v>
      </c>
      <c r="C20" t="s">
        <v>17</v>
      </c>
      <c r="D20" t="s">
        <v>18</v>
      </c>
      <c r="E20" t="s">
        <v>28</v>
      </c>
      <c r="F20" t="s">
        <v>29</v>
      </c>
      <c r="G20" s="1">
        <v>45394</v>
      </c>
      <c r="H20" s="3">
        <v>92900</v>
      </c>
      <c r="I20" t="s">
        <v>30</v>
      </c>
      <c r="J20">
        <v>20.49</v>
      </c>
      <c r="K20" s="6">
        <f>+H20/J20*20</f>
        <v>90678.379697413387</v>
      </c>
      <c r="L20" t="s">
        <v>11</v>
      </c>
    </row>
    <row r="21" spans="1:12" x14ac:dyDescent="0.25">
      <c r="A21" t="s">
        <v>97</v>
      </c>
      <c r="B21">
        <v>402</v>
      </c>
      <c r="C21" t="s">
        <v>57</v>
      </c>
      <c r="E21" t="s">
        <v>98</v>
      </c>
      <c r="F21" t="s">
        <v>99</v>
      </c>
      <c r="G21" s="1">
        <v>45545</v>
      </c>
      <c r="H21" s="3">
        <v>95000</v>
      </c>
      <c r="I21" t="s">
        <v>100</v>
      </c>
      <c r="J21">
        <v>20</v>
      </c>
      <c r="K21" s="6">
        <f>+H21/J21*20</f>
        <v>95000</v>
      </c>
      <c r="L21" t="s">
        <v>58</v>
      </c>
    </row>
    <row r="22" spans="1:12" x14ac:dyDescent="0.25">
      <c r="A22" t="s">
        <v>47</v>
      </c>
      <c r="B22">
        <v>402</v>
      </c>
      <c r="C22" t="s">
        <v>21</v>
      </c>
      <c r="D22" t="s">
        <v>18</v>
      </c>
      <c r="E22" t="s">
        <v>48</v>
      </c>
      <c r="F22" t="s">
        <v>49</v>
      </c>
      <c r="G22" s="1">
        <v>45714</v>
      </c>
      <c r="H22" s="3">
        <v>135000</v>
      </c>
      <c r="I22" t="s">
        <v>50</v>
      </c>
      <c r="J22">
        <v>25.64</v>
      </c>
      <c r="K22" s="6">
        <f>+H22/J22*20</f>
        <v>105304.21216848673</v>
      </c>
      <c r="L22" t="s">
        <v>11</v>
      </c>
    </row>
    <row r="23" spans="1:12" x14ac:dyDescent="0.25">
      <c r="A23" t="s">
        <v>35</v>
      </c>
      <c r="B23">
        <v>402</v>
      </c>
      <c r="C23" t="s">
        <v>15</v>
      </c>
      <c r="D23" t="s">
        <v>16</v>
      </c>
      <c r="E23" t="s">
        <v>36</v>
      </c>
      <c r="F23" t="s">
        <v>37</v>
      </c>
      <c r="G23" s="1">
        <v>45531</v>
      </c>
      <c r="H23" s="3">
        <v>120000</v>
      </c>
      <c r="I23" t="s">
        <v>38</v>
      </c>
      <c r="J23">
        <v>19.84</v>
      </c>
      <c r="K23" s="6">
        <f>+H23/J23*20</f>
        <v>120967.74193548386</v>
      </c>
      <c r="L23" t="s">
        <v>11</v>
      </c>
    </row>
    <row r="24" spans="1:12" x14ac:dyDescent="0.25">
      <c r="A24" t="s">
        <v>22</v>
      </c>
      <c r="B24">
        <v>402</v>
      </c>
      <c r="C24" t="s">
        <v>17</v>
      </c>
      <c r="D24" t="s">
        <v>18</v>
      </c>
      <c r="E24" t="s">
        <v>23</v>
      </c>
      <c r="F24" t="s">
        <v>24</v>
      </c>
      <c r="G24" s="1">
        <v>45218</v>
      </c>
      <c r="H24" s="3">
        <v>128000</v>
      </c>
      <c r="I24" t="s">
        <v>25</v>
      </c>
      <c r="J24">
        <v>19.309999999999999</v>
      </c>
      <c r="K24" s="6">
        <f>+H24/J24*20</f>
        <v>132573.79596064216</v>
      </c>
      <c r="L24" t="s">
        <v>11</v>
      </c>
    </row>
    <row r="25" spans="1:12" x14ac:dyDescent="0.25">
      <c r="A25" t="s">
        <v>43</v>
      </c>
      <c r="B25">
        <v>402</v>
      </c>
      <c r="C25" t="s">
        <v>26</v>
      </c>
      <c r="D25" t="s">
        <v>14</v>
      </c>
      <c r="E25" t="s">
        <v>44</v>
      </c>
      <c r="F25" t="s">
        <v>45</v>
      </c>
      <c r="G25" s="1">
        <v>45551</v>
      </c>
      <c r="H25" s="3">
        <v>100000</v>
      </c>
      <c r="I25" t="s">
        <v>46</v>
      </c>
      <c r="J25">
        <v>15.07</v>
      </c>
      <c r="K25" s="6">
        <f>+H25/J25*20</f>
        <v>132714.00132714002</v>
      </c>
      <c r="L25" t="s">
        <v>11</v>
      </c>
    </row>
    <row r="26" spans="1:12" x14ac:dyDescent="0.25">
      <c r="H26" s="3">
        <f>SUM(H5:H25)</f>
        <v>1654400</v>
      </c>
      <c r="J26">
        <f>SUM(J5:J25)</f>
        <v>392.94</v>
      </c>
      <c r="K26" s="4">
        <f>SUM(K5:K25)</f>
        <v>1747557.1222193278</v>
      </c>
    </row>
    <row r="27" spans="1:12" x14ac:dyDescent="0.25">
      <c r="K27" s="4">
        <f>AVERAGE(K5:K25)</f>
        <v>83217.005819967992</v>
      </c>
      <c r="L27" t="s">
        <v>109</v>
      </c>
    </row>
    <row r="28" spans="1:12" x14ac:dyDescent="0.25">
      <c r="C28" t="s">
        <v>113</v>
      </c>
      <c r="K28" s="3">
        <f>+H26/J26*20</f>
        <v>84206.240138443536</v>
      </c>
      <c r="L28" t="s">
        <v>110</v>
      </c>
    </row>
    <row r="29" spans="1:12" x14ac:dyDescent="0.25">
      <c r="C29" t="s">
        <v>114</v>
      </c>
      <c r="K29" s="8">
        <v>84200</v>
      </c>
      <c r="L29" s="5" t="s">
        <v>111</v>
      </c>
    </row>
    <row r="30" spans="1:12" x14ac:dyDescent="0.25">
      <c r="C30" t="s">
        <v>115</v>
      </c>
    </row>
  </sheetData>
  <sortState xmlns:xlrd2="http://schemas.microsoft.com/office/spreadsheetml/2017/richdata2" ref="A5:M25">
    <sortCondition ref="K5:K25"/>
  </sortState>
  <mergeCells count="1">
    <mergeCell ref="A2:L2"/>
  </mergeCells>
  <pageMargins left="0.7" right="0.7" top="0.75" bottom="0.75" header="0.3" footer="0.3"/>
  <pageSetup paperSize="17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salesSearch(20)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Cook</dc:creator>
  <cp:lastModifiedBy>Dave Cook</cp:lastModifiedBy>
  <cp:lastPrinted>2026-02-11T17:47:04Z</cp:lastPrinted>
  <dcterms:created xsi:type="dcterms:W3CDTF">2026-02-11T01:01:42Z</dcterms:created>
  <dcterms:modified xsi:type="dcterms:W3CDTF">2026-02-16T18:20:57Z</dcterms:modified>
</cp:coreProperties>
</file>