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1D971A6-EDA4-4E4B-8124-E6D91E2B0609}" xr6:coauthVersionLast="47" xr6:coauthVersionMax="47" xr10:uidLastSave="{00000000-0000-0000-0000-000000000000}"/>
  <bookViews>
    <workbookView xWindow="2220" yWindow="2115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4" i="1"/>
  <c r="J18" i="1"/>
  <c r="H18" i="1"/>
  <c r="K12" i="1"/>
  <c r="K16" i="1"/>
  <c r="K15" i="1"/>
  <c r="K11" i="1"/>
  <c r="K8" i="1"/>
  <c r="K10" i="1"/>
  <c r="K13" i="1"/>
  <c r="K9" i="1"/>
  <c r="K5" i="1"/>
  <c r="K19" i="1" s="1"/>
  <c r="K7" i="1"/>
  <c r="K6" i="1"/>
  <c r="K18" i="1" l="1"/>
  <c r="K20" i="1"/>
</calcChain>
</file>

<file path=xl/sharedStrings.xml><?xml version="1.0" encoding="utf-8"?>
<sst xmlns="http://schemas.openxmlformats.org/spreadsheetml/2006/main" count="104" uniqueCount="85">
  <si>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</si>
  <si>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</si>
  <si>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</si>
  <si>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</si>
  <si>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</si>
  <si>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</si>
  <si>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</si>
  <si>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</si>
  <si>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</si>
  <si>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</si>
  <si>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</si>
  <si>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TITTABAWASSEE TOWNSHIP</t>
  </si>
  <si>
    <t>FREELAND COMM SCHOOL DIST</t>
  </si>
  <si>
    <t>03-ARMS LENGTH</t>
  </si>
  <si>
    <t>BIRCH RUN AREA SCHOOL DIST</t>
  </si>
  <si>
    <t>Marion Township</t>
  </si>
  <si>
    <t>ASHLEY COMMUNITY SCHOOLS</t>
  </si>
  <si>
    <t>BIRCH RUN TOWNSHIP</t>
  </si>
  <si>
    <t>29-13-3-05-1005-000</t>
  </si>
  <si>
    <t>FIRKSER, STANLEY</t>
  </si>
  <si>
    <t>SWITALA KARA AND JOESPH</t>
  </si>
  <si>
    <t>05-10-6-36-3001-002</t>
  </si>
  <si>
    <t>PESCH, JACQUELINE</t>
  </si>
  <si>
    <t>MASSEY, BRANDON J  KRISTEN M</t>
  </si>
  <si>
    <t>1282 W WILLARD RD</t>
  </si>
  <si>
    <t>21-10-1-33-3002-001</t>
  </si>
  <si>
    <t>MARTYN, NATHAN  MARTHA</t>
  </si>
  <si>
    <t>DONALDSON, CHARLES  ERIN</t>
  </si>
  <si>
    <t>22000 W GARY RD</t>
  </si>
  <si>
    <t>29-13-3-32-3001-001</t>
  </si>
  <si>
    <t>INGLES SHAWN M</t>
  </si>
  <si>
    <t xml:space="preserve">ANGUS RAYMOND  LINDSEY </t>
  </si>
  <si>
    <t>TITTABAWASSEE RD</t>
  </si>
  <si>
    <t>05-10-6-07-4005-001</t>
  </si>
  <si>
    <t>VANDEBERGHE, JASON M</t>
  </si>
  <si>
    <t>CHRISTENSEN, DARBY  STEPHANIE Y</t>
  </si>
  <si>
    <t>9670 DIXIE HWY</t>
  </si>
  <si>
    <t>Other parcels in sale</t>
  </si>
  <si>
    <t>03-ARM'S LENGTH</t>
  </si>
  <si>
    <t>19-MULTI PARCEL ARM'S LENGTH</t>
  </si>
  <si>
    <t>Midland County</t>
  </si>
  <si>
    <t>33-TO BE DETERMINED</t>
  </si>
  <si>
    <t>040-034-400-775-00</t>
  </si>
  <si>
    <t>JOHNSON, CHERYL K</t>
  </si>
  <si>
    <t>STARK REVOCABLE TRUST</t>
  </si>
  <si>
    <t>E DEERTRACK LN</t>
  </si>
  <si>
    <t>20-MULTI PARCEL SALE REF</t>
  </si>
  <si>
    <t>040-034-400-700-00</t>
  </si>
  <si>
    <t>100-033-100-045-00</t>
  </si>
  <si>
    <t>WOLFGANG, DALE A ET UX TRUST</t>
  </si>
  <si>
    <t>FRANK, NEIL A</t>
  </si>
  <si>
    <t>1669 W GORDONVILLE RD</t>
  </si>
  <si>
    <t>060-006-300-120-00</t>
  </si>
  <si>
    <t>DETWILER, GARY L &amp; SUSANNE TRUSTS</t>
  </si>
  <si>
    <t>HINGSTON, JORDAN &amp; PAIGE</t>
  </si>
  <si>
    <t>S GREY RD</t>
  </si>
  <si>
    <t>060-012-300-051-00</t>
  </si>
  <si>
    <t>HART, BARBARA L TRUST</t>
  </si>
  <si>
    <t>IVAN, MARK &amp; PEGGY A</t>
  </si>
  <si>
    <t>S SMITHS CROSSING RD</t>
  </si>
  <si>
    <t>160-006-200-051-00</t>
  </si>
  <si>
    <t>RANDALL, LESTER E &amp; LINDA A TRUST</t>
  </si>
  <si>
    <t>BOOMS, JACQUELINE A TRUST</t>
  </si>
  <si>
    <t>N COUNTY LINE RD</t>
  </si>
  <si>
    <t>160-006-200-026-00</t>
  </si>
  <si>
    <t>060-033-100-300-00</t>
  </si>
  <si>
    <t>POPP INVESTMENTS LLC</t>
  </si>
  <si>
    <t>TERWILLEGAR SONS LLC</t>
  </si>
  <si>
    <t>S SASSE RD</t>
  </si>
  <si>
    <t>060-024-300-150-00</t>
  </si>
  <si>
    <t>FORRO TRUST #1</t>
  </si>
  <si>
    <t>WIRTZ, GARY &amp; CONNIE</t>
  </si>
  <si>
    <t>E KENT RD</t>
  </si>
  <si>
    <t>140-012-100-127-00</t>
  </si>
  <si>
    <t>HARTNAGLE, GREGORY ET AL</t>
  </si>
  <si>
    <t>DUYNSLAGER, RYAN J &amp; ABBY</t>
  </si>
  <si>
    <t>E BRADFORD RD</t>
  </si>
  <si>
    <t>Indicated 30 acre rate</t>
  </si>
  <si>
    <t>Average</t>
  </si>
  <si>
    <t>Aggregate</t>
  </si>
  <si>
    <t>Use</t>
  </si>
  <si>
    <t>SPAULDING 2026 LAND VALUE ANALYSIS SOUTH OF RIVER 30 ACRE</t>
  </si>
  <si>
    <t>There being no vacant sales in Spaulding Twp</t>
  </si>
  <si>
    <t xml:space="preserve">larger acre sales from Saginaw &amp; Midland Counties 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</si>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</sst>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42" applyNumberFormat="1" applyFont="1"/>
    <xf numFmtId="164" fontId="0" fillId="0" borderId="0" xfId="0" applyNumberFormat="1"/>
    <xf numFmtId="164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22"/>
  <sheetViews>
    <sheetView tabSelected="1" topLeftCell="A4" workbookViewId="0">
      <selection activeCell="A23" sqref="A23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29.140625" customWidth="1"/>
    <col min="5" max="5" width="30" customWidth="1"/>
    <col min="6" max="6" width="21.28515625" customWidth="1"/>
    <col min="7" max="7" width="13.140625" style="1" customWidth="1"/>
    <col min="8" max="8" width="9.42578125" customWidth="1"/>
    <col min="9" max="9" width="19.140625" customWidth="1"/>
    <col min="10" max="10" width="8.140625" customWidth="1"/>
    <col min="11" max="11" width="11.7109375" customWidth="1"/>
    <col min="12" max="12" width="18.5703125" customWidth="1"/>
    <col min="13" max="13" width="17.85546875" customWidth="1"/>
  </cols>
  <sheetData>
    <row r="2" spans="1:13" x14ac:dyDescent="0.25">
      <c r="A2" s="8" t="s">
        <v>81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3" s="2" customFormat="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  <c r="I4" s="2" t="s">
        <v>8</v>
      </c>
      <c r="J4" s="2" t="s">
        <v>9</v>
      </c>
      <c r="K4" s="2" t="s">
        <v>77</v>
      </c>
      <c r="L4" s="2" t="s">
        <v>10</v>
      </c>
      <c r="M4" s="2" t="s">
        <v>37</v>
      </c>
    </row>
    <row r="5" spans="1:13" x14ac:dyDescent="0.25">
      <c r="A5" t="s">
        <v>60</v>
      </c>
      <c r="B5">
        <v>402</v>
      </c>
      <c r="C5" t="s">
        <v>40</v>
      </c>
      <c r="E5" t="s">
        <v>61</v>
      </c>
      <c r="F5" t="s">
        <v>62</v>
      </c>
      <c r="G5" s="1">
        <v>45170</v>
      </c>
      <c r="H5">
        <v>86000</v>
      </c>
      <c r="I5" t="s">
        <v>63</v>
      </c>
      <c r="J5">
        <v>34.4</v>
      </c>
      <c r="K5" s="6">
        <f t="shared" ref="K5:K17" si="0">+H5/J5*30</f>
        <v>75000</v>
      </c>
      <c r="L5" t="s">
        <v>39</v>
      </c>
      <c r="M5" t="s">
        <v>64</v>
      </c>
    </row>
    <row r="6" spans="1:13" x14ac:dyDescent="0.25">
      <c r="A6" t="s">
        <v>73</v>
      </c>
      <c r="B6">
        <v>402</v>
      </c>
      <c r="C6" t="s">
        <v>40</v>
      </c>
      <c r="E6" t="s">
        <v>74</v>
      </c>
      <c r="F6" t="s">
        <v>75</v>
      </c>
      <c r="G6" s="1">
        <v>45414</v>
      </c>
      <c r="H6">
        <v>119000</v>
      </c>
      <c r="I6" t="s">
        <v>76</v>
      </c>
      <c r="J6">
        <v>38.299999999999997</v>
      </c>
      <c r="K6" s="6">
        <f t="shared" si="0"/>
        <v>93211.48825065275</v>
      </c>
      <c r="L6" t="s">
        <v>41</v>
      </c>
    </row>
    <row r="7" spans="1:13" x14ac:dyDescent="0.25">
      <c r="A7" t="s">
        <v>18</v>
      </c>
      <c r="B7">
        <v>402</v>
      </c>
      <c r="C7" t="s">
        <v>11</v>
      </c>
      <c r="D7" t="s">
        <v>12</v>
      </c>
      <c r="E7" t="s">
        <v>19</v>
      </c>
      <c r="F7" t="s">
        <v>20</v>
      </c>
      <c r="G7" s="1">
        <v>45223</v>
      </c>
      <c r="H7">
        <v>135000</v>
      </c>
      <c r="J7">
        <v>36.880000000000003</v>
      </c>
      <c r="K7" s="6">
        <f t="shared" si="0"/>
        <v>109815.61822125813</v>
      </c>
      <c r="L7" t="s">
        <v>13</v>
      </c>
    </row>
    <row r="8" spans="1:13" x14ac:dyDescent="0.25">
      <c r="A8" t="s">
        <v>29</v>
      </c>
      <c r="B8">
        <v>402</v>
      </c>
      <c r="C8" t="s">
        <v>11</v>
      </c>
      <c r="D8" t="s">
        <v>12</v>
      </c>
      <c r="E8" t="s">
        <v>30</v>
      </c>
      <c r="F8" t="s">
        <v>31</v>
      </c>
      <c r="G8" s="1">
        <v>45457</v>
      </c>
      <c r="H8">
        <v>112000</v>
      </c>
      <c r="I8" t="s">
        <v>32</v>
      </c>
      <c r="J8">
        <v>30</v>
      </c>
      <c r="K8" s="6">
        <f t="shared" si="0"/>
        <v>112000</v>
      </c>
      <c r="L8" t="s">
        <v>13</v>
      </c>
    </row>
    <row r="9" spans="1:13" x14ac:dyDescent="0.25">
      <c r="A9" t="s">
        <v>56</v>
      </c>
      <c r="B9">
        <v>102</v>
      </c>
      <c r="C9" t="s">
        <v>40</v>
      </c>
      <c r="E9" t="s">
        <v>57</v>
      </c>
      <c r="F9" t="s">
        <v>58</v>
      </c>
      <c r="G9" s="1">
        <v>45041</v>
      </c>
      <c r="H9">
        <v>116850</v>
      </c>
      <c r="I9" t="s">
        <v>59</v>
      </c>
      <c r="J9">
        <v>31.16</v>
      </c>
      <c r="K9" s="6">
        <f t="shared" si="0"/>
        <v>112500</v>
      </c>
      <c r="L9" t="s">
        <v>38</v>
      </c>
    </row>
    <row r="10" spans="1:13" x14ac:dyDescent="0.25">
      <c r="A10" t="s">
        <v>48</v>
      </c>
      <c r="B10">
        <v>402</v>
      </c>
      <c r="C10" t="s">
        <v>40</v>
      </c>
      <c r="E10" t="s">
        <v>49</v>
      </c>
      <c r="F10" t="s">
        <v>50</v>
      </c>
      <c r="G10" s="1">
        <v>45310</v>
      </c>
      <c r="H10">
        <v>120000</v>
      </c>
      <c r="I10" t="s">
        <v>51</v>
      </c>
      <c r="J10">
        <v>30</v>
      </c>
      <c r="K10" s="6">
        <f t="shared" si="0"/>
        <v>120000</v>
      </c>
      <c r="L10" t="s">
        <v>41</v>
      </c>
    </row>
    <row r="11" spans="1:13" x14ac:dyDescent="0.25">
      <c r="A11" t="s">
        <v>42</v>
      </c>
      <c r="B11">
        <v>402</v>
      </c>
      <c r="C11" t="s">
        <v>40</v>
      </c>
      <c r="E11" t="s">
        <v>43</v>
      </c>
      <c r="F11" t="s">
        <v>44</v>
      </c>
      <c r="G11" s="1">
        <v>45485</v>
      </c>
      <c r="H11">
        <v>120000</v>
      </c>
      <c r="I11" t="s">
        <v>45</v>
      </c>
      <c r="J11">
        <v>29.86</v>
      </c>
      <c r="K11" s="6">
        <f t="shared" si="0"/>
        <v>120562.62558606832</v>
      </c>
      <c r="L11" t="s">
        <v>46</v>
      </c>
      <c r="M11" t="s">
        <v>47</v>
      </c>
    </row>
    <row r="12" spans="1:13" x14ac:dyDescent="0.25">
      <c r="A12" t="s">
        <v>25</v>
      </c>
      <c r="B12">
        <v>402</v>
      </c>
      <c r="C12" t="s">
        <v>15</v>
      </c>
      <c r="D12" t="s">
        <v>16</v>
      </c>
      <c r="E12" t="s">
        <v>26</v>
      </c>
      <c r="F12" t="s">
        <v>27</v>
      </c>
      <c r="G12" s="1">
        <v>45400</v>
      </c>
      <c r="H12">
        <v>112500</v>
      </c>
      <c r="I12" t="s">
        <v>28</v>
      </c>
      <c r="J12">
        <v>25</v>
      </c>
      <c r="K12" s="6">
        <f t="shared" si="0"/>
        <v>135000</v>
      </c>
      <c r="L12" t="s">
        <v>13</v>
      </c>
    </row>
    <row r="13" spans="1:13" x14ac:dyDescent="0.25">
      <c r="A13" t="s">
        <v>52</v>
      </c>
      <c r="B13">
        <v>402</v>
      </c>
      <c r="C13" t="s">
        <v>40</v>
      </c>
      <c r="E13" t="s">
        <v>53</v>
      </c>
      <c r="F13" t="s">
        <v>54</v>
      </c>
      <c r="G13" s="1">
        <v>45603</v>
      </c>
      <c r="H13">
        <v>135000</v>
      </c>
      <c r="I13" t="s">
        <v>55</v>
      </c>
      <c r="J13">
        <v>30</v>
      </c>
      <c r="K13" s="6">
        <f t="shared" si="0"/>
        <v>135000</v>
      </c>
      <c r="L13" t="s">
        <v>41</v>
      </c>
    </row>
    <row r="14" spans="1:13" x14ac:dyDescent="0.25">
      <c r="A14" t="s">
        <v>65</v>
      </c>
      <c r="B14">
        <v>102</v>
      </c>
      <c r="C14" t="s">
        <v>40</v>
      </c>
      <c r="E14" t="s">
        <v>66</v>
      </c>
      <c r="F14" t="s">
        <v>67</v>
      </c>
      <c r="G14" s="1">
        <v>45146</v>
      </c>
      <c r="H14">
        <v>160000</v>
      </c>
      <c r="I14" t="s">
        <v>68</v>
      </c>
      <c r="J14">
        <v>34.5</v>
      </c>
      <c r="K14" s="6">
        <f t="shared" si="0"/>
        <v>139130.4347826087</v>
      </c>
      <c r="L14" t="s">
        <v>38</v>
      </c>
    </row>
    <row r="15" spans="1:13" x14ac:dyDescent="0.25">
      <c r="A15" t="s">
        <v>21</v>
      </c>
      <c r="B15">
        <v>402</v>
      </c>
      <c r="C15" t="s">
        <v>17</v>
      </c>
      <c r="D15" t="s">
        <v>14</v>
      </c>
      <c r="E15" t="s">
        <v>22</v>
      </c>
      <c r="F15" t="s">
        <v>23</v>
      </c>
      <c r="G15" s="1">
        <v>45250</v>
      </c>
      <c r="H15">
        <v>150000</v>
      </c>
      <c r="I15" t="s">
        <v>24</v>
      </c>
      <c r="J15">
        <v>29.64</v>
      </c>
      <c r="K15" s="6">
        <f t="shared" si="0"/>
        <v>151821.86234817814</v>
      </c>
      <c r="L15" t="s">
        <v>13</v>
      </c>
    </row>
    <row r="16" spans="1:13" x14ac:dyDescent="0.25">
      <c r="A16" t="s">
        <v>33</v>
      </c>
      <c r="B16">
        <v>402</v>
      </c>
      <c r="C16" t="s">
        <v>17</v>
      </c>
      <c r="D16" t="s">
        <v>14</v>
      </c>
      <c r="E16" t="s">
        <v>34</v>
      </c>
      <c r="F16" t="s">
        <v>35</v>
      </c>
      <c r="G16" s="1">
        <v>45714</v>
      </c>
      <c r="H16">
        <v>135000</v>
      </c>
      <c r="I16" t="s">
        <v>36</v>
      </c>
      <c r="J16">
        <v>25.64</v>
      </c>
      <c r="K16" s="6">
        <f t="shared" si="0"/>
        <v>157956.3182527301</v>
      </c>
      <c r="L16" t="s">
        <v>13</v>
      </c>
    </row>
    <row r="17" spans="1:12" x14ac:dyDescent="0.25">
      <c r="A17" t="s">
        <v>69</v>
      </c>
      <c r="B17">
        <v>102</v>
      </c>
      <c r="C17" t="s">
        <v>40</v>
      </c>
      <c r="E17" t="s">
        <v>70</v>
      </c>
      <c r="F17" t="s">
        <v>71</v>
      </c>
      <c r="G17" s="1">
        <v>45189</v>
      </c>
      <c r="H17">
        <v>208800</v>
      </c>
      <c r="I17" t="s">
        <v>72</v>
      </c>
      <c r="J17">
        <v>36.85</v>
      </c>
      <c r="K17" s="6">
        <f t="shared" si="0"/>
        <v>169986.43147896879</v>
      </c>
      <c r="L17" t="s">
        <v>38</v>
      </c>
    </row>
    <row r="18" spans="1:12" x14ac:dyDescent="0.25">
      <c r="H18">
        <f>SUM(H5:H17)</f>
        <v>1710150</v>
      </c>
      <c r="J18">
        <f>SUM(J5:J17)</f>
        <v>412.22999999999996</v>
      </c>
      <c r="K18" s="5">
        <f>SUM(K5:K17)</f>
        <v>1631984.7789204649</v>
      </c>
    </row>
    <row r="19" spans="1:12" x14ac:dyDescent="0.25">
      <c r="K19" s="5">
        <f>AVERAGE(K5:K17)</f>
        <v>125537.2906861896</v>
      </c>
      <c r="L19" t="s">
        <v>78</v>
      </c>
    </row>
    <row r="20" spans="1:12" x14ac:dyDescent="0.25">
      <c r="A20" t="s">
        <v>82</v>
      </c>
      <c r="K20" s="4">
        <f>+H18/J18*30</f>
        <v>124456.00756859037</v>
      </c>
      <c r="L20" t="s">
        <v>79</v>
      </c>
    </row>
    <row r="21" spans="1:12" x14ac:dyDescent="0.25">
      <c r="A21" t="s">
        <v>83</v>
      </c>
      <c r="K21" s="6">
        <v>124450</v>
      </c>
      <c r="L21" s="7" t="s">
        <v>80</v>
      </c>
    </row>
    <row r="22" spans="1:12" x14ac:dyDescent="0.25">
      <c r="A22" t="s">
        <v>84</v>
      </c>
    </row>
  </sheetData>
  <sortState xmlns:xlrd2="http://schemas.microsoft.com/office/spreadsheetml/2017/richdata2" ref="A5:M17">
    <sortCondition ref="K5:K17"/>
  </sortState>
  <mergeCells count="1">
    <mergeCell ref="A2:L2"/>
  </mergeCells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2026-02-16T19:01:06Z</cp:lastPrinted>
  <dcterms:created xsi:type="dcterms:W3CDTF">2026-02-11T01:01:42Z</dcterms:created>
  <dcterms:modified xsi:type="dcterms:W3CDTF">2026-02-16T19:01:58Z</dcterms:modified>
</cp:coreProperties>
</file>