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xr:revisionPtr revIDLastSave="0" documentId="13_ncr:1_{1DAFEDB7-59A6-408C-86A2-EAA1E24265DD}" xr6:coauthVersionLast="47" xr6:coauthVersionMax="47" xr10:uidLastSave="{00000000-0000-0000-0000-000000000000}"/>
  <bookViews>
    <workbookView xWindow="2565" yWindow="2460" windowWidth="21345" windowHeight="10845" xr2:uid="{0C52BA58-A6B1-4B5A-8373-9C5C1550A179}"/>
  </bookViews>
  <sheets>
    <sheet name="salesSearch(20)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6" i="1" l="1"/>
  <c r="H26" i="1"/>
  <c r="K12" i="1"/>
  <c r="K11" i="1"/>
  <c r="K6" i="1"/>
  <c r="K18" i="1"/>
  <c r="K19" i="1"/>
  <c r="K17" i="1"/>
  <c r="K21" i="1"/>
  <c r="K22" i="1"/>
  <c r="K16" i="1"/>
  <c r="K8" i="1"/>
  <c r="K5" i="1"/>
  <c r="K9" i="1"/>
  <c r="K14" i="1"/>
  <c r="K7" i="1"/>
  <c r="K20" i="1"/>
  <c r="K13" i="1"/>
  <c r="K15" i="1"/>
  <c r="K10" i="1"/>
  <c r="K24" i="1"/>
  <c r="K23" i="1"/>
  <c r="K25" i="1"/>
  <c r="K26" i="1" l="1"/>
  <c r="K28" i="1"/>
  <c r="K27" i="1"/>
</calcChain>
</file>

<file path=xl/sharedStrings.xml><?xml version="1.0" encoding="utf-8"?>
<sst xmlns="http://schemas.openxmlformats.org/spreadsheetml/2006/main" count="167" uniqueCount="103">
  <si>
    <t>Parcel</t>
  </si>
  <si>
    <t>Class</t>
  </si>
  <si>
    <t>Unit</t>
  </si>
  <si>
    <t>School</t>
  </si>
  <si>
    <t>Grantor</t>
  </si>
  <si>
    <t>Grantee</t>
  </si>
  <si>
    <t>Sale Date</t>
  </si>
  <si>
    <t>Sale Price</t>
  </si>
  <si>
    <t>Address</t>
  </si>
  <si>
    <t>Acres</t>
  </si>
  <si>
    <t>Terms</t>
  </si>
  <si>
    <t>TITTABAWASSEE TOWNSHIP</t>
  </si>
  <si>
    <t>FREELAND COMM SCHOOL DIST</t>
  </si>
  <si>
    <t>03-ARMS LENGTH</t>
  </si>
  <si>
    <t>CHESANING UNION SCHOOLS</t>
  </si>
  <si>
    <t>BRADY TOWNSHIP</t>
  </si>
  <si>
    <t>26-11-3-07-3004-004</t>
  </si>
  <si>
    <t>SWAN CREEK TOWNSHIP</t>
  </si>
  <si>
    <t>ST CHARLES COMMUNITY SCHOOLS</t>
  </si>
  <si>
    <t>VILLEGAS JOHNNY</t>
  </si>
  <si>
    <t>PUZ ROBERT</t>
  </si>
  <si>
    <t>ORR RD</t>
  </si>
  <si>
    <t>15-11-2-02-4010-003</t>
  </si>
  <si>
    <t>Fremont</t>
  </si>
  <si>
    <t>HEMLOCK PUBLIC SCHOOL DIST</t>
  </si>
  <si>
    <t>SCHREMS, T B  C D</t>
  </si>
  <si>
    <t>GRAHAM, GRADY  WENDY</t>
  </si>
  <si>
    <t>15-11-2-02-4010-004</t>
  </si>
  <si>
    <t>Taymouth Township</t>
  </si>
  <si>
    <t>BIRCH RUN AREA SCHOOL DIST</t>
  </si>
  <si>
    <t>RICHLAND TOWNSHIP</t>
  </si>
  <si>
    <t>13-09-3-19-4005-000</t>
  </si>
  <si>
    <t>Chesaning Township</t>
  </si>
  <si>
    <t>BYRON, KYLE  HALLIE</t>
  </si>
  <si>
    <t>CANO, AIDAN</t>
  </si>
  <si>
    <t>12100 FERDEN</t>
  </si>
  <si>
    <t>ALBEE</t>
  </si>
  <si>
    <t>KIENITZ, STEVEN K</t>
  </si>
  <si>
    <t>MAPLE GROVE</t>
  </si>
  <si>
    <t>KRUPP, KENNETH  SARAH</t>
  </si>
  <si>
    <t>20-09-4-07-3002-002</t>
  </si>
  <si>
    <t>DOCKEN, G W  D L</t>
  </si>
  <si>
    <t>VOLKMER</t>
  </si>
  <si>
    <t>20-09-4-07-3002-004</t>
  </si>
  <si>
    <t>29-13-3-36-1002-007</t>
  </si>
  <si>
    <t>KELLY DIANE S</t>
  </si>
  <si>
    <t>BROWN DARYN  FRANEK MADISON</t>
  </si>
  <si>
    <t>W KOCHVILLE</t>
  </si>
  <si>
    <t>27-10-5-29-4029-000</t>
  </si>
  <si>
    <t>KIME, E A  S A</t>
  </si>
  <si>
    <t>GERVAIS, DEAN  SMITH, MELANIE</t>
  </si>
  <si>
    <t>E ASHMAN</t>
  </si>
  <si>
    <t>13-09-3-11-3007-000</t>
  </si>
  <si>
    <t>MILBRANDT, ASHLEY A  DEREK M</t>
  </si>
  <si>
    <t>QUALLS, KOHL</t>
  </si>
  <si>
    <t>15581 STUART</t>
  </si>
  <si>
    <t>SWANSON DOUG  JAMI</t>
  </si>
  <si>
    <t>27-10-5-26-2001-007</t>
  </si>
  <si>
    <t>NOYCE, BUDDY L</t>
  </si>
  <si>
    <t>BLESSING, EMILY  CUTHBERTSON, HUGH</t>
  </si>
  <si>
    <t>E BIRCH RUN</t>
  </si>
  <si>
    <t>27-10-5-20-2005-003</t>
  </si>
  <si>
    <t>COLOSKY, TIMOTHY</t>
  </si>
  <si>
    <t>NICHOLS</t>
  </si>
  <si>
    <t>27-10-5-15-1001-001</t>
  </si>
  <si>
    <t>MATSON, WENDALL</t>
  </si>
  <si>
    <t>KRAMER, BUCK</t>
  </si>
  <si>
    <t>4000 E RATHBUN</t>
  </si>
  <si>
    <t>27-10-5-15-1001-002</t>
  </si>
  <si>
    <t>MARSHALL RD</t>
  </si>
  <si>
    <t>LADZINSKI, ELISSA  WARDLOW, JOE</t>
  </si>
  <si>
    <t>22-12-2-20-1003-006</t>
  </si>
  <si>
    <t>KACKMEISTER NOLAN</t>
  </si>
  <si>
    <t>WENTWORTH WAYNE</t>
  </si>
  <si>
    <t>GEDDES RD</t>
  </si>
  <si>
    <t>22-12-2-20-1003-004</t>
  </si>
  <si>
    <t xml:space="preserve">FOWLER RICK  KATHRYN </t>
  </si>
  <si>
    <t>17282 GEDDES RD</t>
  </si>
  <si>
    <t>22-12-2-20-1003-005</t>
  </si>
  <si>
    <t>GUTOWSKI ALAN  AMBER</t>
  </si>
  <si>
    <t>22-12-2-20-1003-003</t>
  </si>
  <si>
    <t>LOOSE MATTHEW  ANN</t>
  </si>
  <si>
    <t>27-10-5-14-4001-005</t>
  </si>
  <si>
    <t>DOSETTE, STEVEN R  THERESA L</t>
  </si>
  <si>
    <t>VANDERMEULEN, JERRY  SHARI TRUST</t>
  </si>
  <si>
    <t>10690 MOORISH RD</t>
  </si>
  <si>
    <t>04-10-4-27-3001-006</t>
  </si>
  <si>
    <t>ZERVAN, GERALD  MARIE</t>
  </si>
  <si>
    <t>FRASIER, BRADY</t>
  </si>
  <si>
    <t>LINCOLN RD</t>
  </si>
  <si>
    <t>07-09-2-08-2002-009</t>
  </si>
  <si>
    <t>HEDRICK, JACK  CRYSTAL</t>
  </si>
  <si>
    <t>FOWLER RD</t>
  </si>
  <si>
    <t>HAGEN SPENCER</t>
  </si>
  <si>
    <t>Other parcels in sale</t>
  </si>
  <si>
    <t>Indicated 4 acre rate</t>
  </si>
  <si>
    <t>Average</t>
  </si>
  <si>
    <t>Aggregate</t>
  </si>
  <si>
    <t>Use</t>
  </si>
  <si>
    <t>There being no vacant sales in Spaulding Twp</t>
  </si>
  <si>
    <t>sales from Saginaw County will analyzed</t>
  </si>
  <si>
    <t>for this study</t>
  </si>
  <si>
    <t>SPAULDING 2026 LAND VALUE ANALYSIS SOUTH OF RIVER 4 ACRE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</si>
</sst>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5" formatCode="_(&quot;$&quot;* #,##0_);_(&quot;$&quot;* \(#,##0\);_(&quot;$&quot;* &quot;-&quot;??_);_(@_)"/>
  </numFmts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44" fontId="1" fillId="0" borderId="0" applyFont="0" applyFill="0" applyBorder="0" applyAlignment="0" applyProtection="0"/>
  </cellStyleXfs>
  <cellXfs count="9">
    <xf numFmtId="0" fontId="0" fillId="0" borderId="0" xfId="0"/>
    <xf numFmtId="15" fontId="0" fillId="0" borderId="0" xfId="0" applyNumberFormat="1"/>
    <xf numFmtId="165" fontId="0" fillId="0" borderId="0" xfId="42" applyNumberFormat="1" applyFont="1"/>
    <xf numFmtId="0" fontId="0" fillId="0" borderId="0" xfId="0" applyAlignment="1">
      <alignment wrapText="1"/>
    </xf>
    <xf numFmtId="165" fontId="0" fillId="0" borderId="0" xfId="42" applyNumberFormat="1" applyFont="1" applyAlignment="1">
      <alignment wrapText="1"/>
    </xf>
    <xf numFmtId="165" fontId="0" fillId="0" borderId="0" xfId="0" applyNumberFormat="1"/>
    <xf numFmtId="165" fontId="0" fillId="33" borderId="0" xfId="42" applyNumberFormat="1" applyFont="1" applyFill="1"/>
    <xf numFmtId="0" fontId="0" fillId="33" borderId="0" xfId="0" applyFill="1"/>
    <xf numFmtId="0" fontId="0" fillId="33" borderId="0" xfId="0" applyFill="1" applyAlignment="1">
      <alignment horizontal="center"/>
    </xf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urrency" xfId="42" builtinId="4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1413CD-CF06-444F-854A-B430DB798BDC}">
  <sheetPr>
    <pageSetUpPr fitToPage="1"/>
  </sheetPr>
  <dimension ref="A2:M30"/>
  <sheetViews>
    <sheetView tabSelected="1" topLeftCell="C15" workbookViewId="0">
      <selection activeCell="A3" sqref="A3"/>
    </sheetView>
  </sheetViews>
  <sheetFormatPr defaultRowHeight="15" x14ac:dyDescent="0.25"/>
  <cols>
    <col min="1" max="1" width="19.85546875" customWidth="1"/>
    <col min="2" max="2" width="6.5703125" customWidth="1"/>
    <col min="3" max="3" width="28.42578125" customWidth="1"/>
    <col min="4" max="4" width="36.5703125" customWidth="1"/>
    <col min="5" max="5" width="24.85546875" customWidth="1"/>
    <col min="6" max="6" width="21.28515625" customWidth="1"/>
    <col min="7" max="7" width="13.140625" customWidth="1"/>
    <col min="8" max="8" width="12" style="2" customWidth="1"/>
    <col min="9" max="9" width="19.140625" customWidth="1"/>
    <col min="10" max="10" width="8.140625" customWidth="1"/>
    <col min="11" max="11" width="16.42578125" customWidth="1"/>
    <col min="12" max="12" width="18.5703125" customWidth="1"/>
    <col min="13" max="13" width="17.85546875" customWidth="1"/>
  </cols>
  <sheetData>
    <row r="2" spans="1:13" x14ac:dyDescent="0.25">
      <c r="A2" s="8" t="s">
        <v>102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</row>
    <row r="4" spans="1:13" s="3" customFormat="1" ht="30" x14ac:dyDescent="0.25">
      <c r="A4" s="3" t="s">
        <v>0</v>
      </c>
      <c r="B4" s="3" t="s">
        <v>1</v>
      </c>
      <c r="C4" s="3" t="s">
        <v>2</v>
      </c>
      <c r="D4" s="3" t="s">
        <v>3</v>
      </c>
      <c r="E4" s="3" t="s">
        <v>4</v>
      </c>
      <c r="F4" s="3" t="s">
        <v>5</v>
      </c>
      <c r="G4" s="3" t="s">
        <v>6</v>
      </c>
      <c r="H4" s="4" t="s">
        <v>7</v>
      </c>
      <c r="I4" s="3" t="s">
        <v>8</v>
      </c>
      <c r="J4" s="3" t="s">
        <v>9</v>
      </c>
      <c r="K4" s="3" t="s">
        <v>95</v>
      </c>
      <c r="L4" s="3" t="s">
        <v>10</v>
      </c>
      <c r="M4" s="3" t="s">
        <v>94</v>
      </c>
    </row>
    <row r="5" spans="1:13" x14ac:dyDescent="0.25">
      <c r="A5" t="s">
        <v>48</v>
      </c>
      <c r="B5">
        <v>402</v>
      </c>
      <c r="C5" t="s">
        <v>28</v>
      </c>
      <c r="D5" t="s">
        <v>29</v>
      </c>
      <c r="E5" t="s">
        <v>49</v>
      </c>
      <c r="F5" t="s">
        <v>50</v>
      </c>
      <c r="G5" s="1">
        <v>45287</v>
      </c>
      <c r="H5" s="2">
        <v>21000</v>
      </c>
      <c r="I5" t="s">
        <v>51</v>
      </c>
      <c r="J5">
        <v>4.49</v>
      </c>
      <c r="K5" s="6">
        <f>+H5/J5*4</f>
        <v>18708.240534521155</v>
      </c>
      <c r="L5" t="s">
        <v>13</v>
      </c>
    </row>
    <row r="6" spans="1:13" x14ac:dyDescent="0.25">
      <c r="A6" t="s">
        <v>82</v>
      </c>
      <c r="B6">
        <v>402</v>
      </c>
      <c r="C6" t="s">
        <v>28</v>
      </c>
      <c r="D6" t="s">
        <v>29</v>
      </c>
      <c r="E6" t="s">
        <v>83</v>
      </c>
      <c r="F6" t="s">
        <v>84</v>
      </c>
      <c r="G6" s="1">
        <v>45578</v>
      </c>
      <c r="H6" s="2">
        <v>17000</v>
      </c>
      <c r="I6" t="s">
        <v>85</v>
      </c>
      <c r="J6">
        <v>3.62</v>
      </c>
      <c r="K6" s="6">
        <f>+H6/J6*4</f>
        <v>18784.530386740331</v>
      </c>
      <c r="L6" t="s">
        <v>13</v>
      </c>
    </row>
    <row r="7" spans="1:13" x14ac:dyDescent="0.25">
      <c r="A7" t="s">
        <v>61</v>
      </c>
      <c r="B7">
        <v>402</v>
      </c>
      <c r="C7" t="s">
        <v>28</v>
      </c>
      <c r="D7" t="s">
        <v>29</v>
      </c>
      <c r="E7" t="s">
        <v>62</v>
      </c>
      <c r="F7" t="s">
        <v>70</v>
      </c>
      <c r="G7" s="1">
        <v>45504</v>
      </c>
      <c r="H7" s="2">
        <v>27500</v>
      </c>
      <c r="I7" t="s">
        <v>63</v>
      </c>
      <c r="J7">
        <v>4.99</v>
      </c>
      <c r="K7" s="6">
        <f>+H7/J7*4</f>
        <v>22044.088176352703</v>
      </c>
      <c r="L7" t="s">
        <v>13</v>
      </c>
    </row>
    <row r="8" spans="1:13" x14ac:dyDescent="0.25">
      <c r="A8" t="s">
        <v>86</v>
      </c>
      <c r="B8">
        <v>402</v>
      </c>
      <c r="C8" t="s">
        <v>36</v>
      </c>
      <c r="D8" t="s">
        <v>14</v>
      </c>
      <c r="E8" t="s">
        <v>87</v>
      </c>
      <c r="F8" t="s">
        <v>88</v>
      </c>
      <c r="G8" s="1">
        <v>45581</v>
      </c>
      <c r="H8" s="2">
        <v>31000</v>
      </c>
      <c r="I8" t="s">
        <v>89</v>
      </c>
      <c r="J8">
        <v>4.2750000000000004</v>
      </c>
      <c r="K8" s="6">
        <f>+H8/J8*4</f>
        <v>29005.847953216373</v>
      </c>
      <c r="L8" t="s">
        <v>13</v>
      </c>
    </row>
    <row r="9" spans="1:13" x14ac:dyDescent="0.25">
      <c r="A9" t="s">
        <v>52</v>
      </c>
      <c r="B9">
        <v>402</v>
      </c>
      <c r="C9" t="s">
        <v>32</v>
      </c>
      <c r="D9" t="s">
        <v>14</v>
      </c>
      <c r="E9" t="s">
        <v>53</v>
      </c>
      <c r="F9" t="s">
        <v>54</v>
      </c>
      <c r="G9" s="1">
        <v>45294</v>
      </c>
      <c r="H9" s="2">
        <v>35000</v>
      </c>
      <c r="I9" t="s">
        <v>55</v>
      </c>
      <c r="J9">
        <v>4.51</v>
      </c>
      <c r="K9" s="6">
        <f>+H9/J9*4</f>
        <v>31042.128603104215</v>
      </c>
      <c r="L9" t="s">
        <v>13</v>
      </c>
    </row>
    <row r="10" spans="1:13" x14ac:dyDescent="0.25">
      <c r="A10" t="s">
        <v>71</v>
      </c>
      <c r="B10">
        <v>402</v>
      </c>
      <c r="C10" t="s">
        <v>30</v>
      </c>
      <c r="D10" t="s">
        <v>24</v>
      </c>
      <c r="E10" t="s">
        <v>72</v>
      </c>
      <c r="F10" t="s">
        <v>73</v>
      </c>
      <c r="G10" s="1">
        <v>45519</v>
      </c>
      <c r="H10" s="2">
        <v>39000</v>
      </c>
      <c r="I10" t="s">
        <v>74</v>
      </c>
      <c r="J10">
        <v>5</v>
      </c>
      <c r="K10" s="6">
        <f>+H10/J10*4</f>
        <v>31200</v>
      </c>
      <c r="L10" t="s">
        <v>13</v>
      </c>
    </row>
    <row r="11" spans="1:13" x14ac:dyDescent="0.25">
      <c r="A11" t="s">
        <v>68</v>
      </c>
      <c r="B11">
        <v>402</v>
      </c>
      <c r="C11" t="s">
        <v>28</v>
      </c>
      <c r="D11" t="s">
        <v>29</v>
      </c>
      <c r="E11" t="s">
        <v>65</v>
      </c>
      <c r="F11" t="s">
        <v>66</v>
      </c>
      <c r="G11" s="1">
        <v>45490</v>
      </c>
      <c r="H11" s="2">
        <v>30000</v>
      </c>
      <c r="I11" t="s">
        <v>69</v>
      </c>
      <c r="J11">
        <v>3.57</v>
      </c>
      <c r="K11" s="6">
        <f>+H11/J11*4</f>
        <v>33613.445378151264</v>
      </c>
      <c r="L11" t="s">
        <v>13</v>
      </c>
    </row>
    <row r="12" spans="1:13" x14ac:dyDescent="0.25">
      <c r="A12" t="s">
        <v>64</v>
      </c>
      <c r="B12">
        <v>402</v>
      </c>
      <c r="C12" t="s">
        <v>28</v>
      </c>
      <c r="D12" t="s">
        <v>29</v>
      </c>
      <c r="E12" t="s">
        <v>65</v>
      </c>
      <c r="F12" t="s">
        <v>66</v>
      </c>
      <c r="G12" s="1">
        <v>45490</v>
      </c>
      <c r="H12" s="2">
        <v>30000</v>
      </c>
      <c r="I12" t="s">
        <v>67</v>
      </c>
      <c r="J12">
        <v>3.56</v>
      </c>
      <c r="K12" s="6">
        <f>+H12/J12*4</f>
        <v>33707.865168539327</v>
      </c>
      <c r="L12" t="s">
        <v>13</v>
      </c>
    </row>
    <row r="13" spans="1:13" x14ac:dyDescent="0.25">
      <c r="A13" t="s">
        <v>75</v>
      </c>
      <c r="B13">
        <v>402</v>
      </c>
      <c r="C13" t="s">
        <v>30</v>
      </c>
      <c r="D13" t="s">
        <v>24</v>
      </c>
      <c r="E13" t="s">
        <v>72</v>
      </c>
      <c r="F13" t="s">
        <v>76</v>
      </c>
      <c r="G13" s="1">
        <v>45531</v>
      </c>
      <c r="H13" s="2">
        <v>43000</v>
      </c>
      <c r="I13" t="s">
        <v>77</v>
      </c>
      <c r="J13">
        <v>5</v>
      </c>
      <c r="K13" s="6">
        <f>+H13/J13*4</f>
        <v>34400</v>
      </c>
      <c r="L13" t="s">
        <v>13</v>
      </c>
    </row>
    <row r="14" spans="1:13" x14ac:dyDescent="0.25">
      <c r="A14" t="s">
        <v>22</v>
      </c>
      <c r="B14">
        <v>402</v>
      </c>
      <c r="C14" t="s">
        <v>23</v>
      </c>
      <c r="D14" t="s">
        <v>24</v>
      </c>
      <c r="E14" t="s">
        <v>25</v>
      </c>
      <c r="F14" t="s">
        <v>26</v>
      </c>
      <c r="G14" s="1">
        <v>45062</v>
      </c>
      <c r="H14" s="2">
        <v>40000</v>
      </c>
      <c r="J14">
        <v>4.54</v>
      </c>
      <c r="K14" s="6">
        <f>+H14/J14*4</f>
        <v>35242.290748898675</v>
      </c>
      <c r="L14" t="s">
        <v>13</v>
      </c>
      <c r="M14" t="s">
        <v>27</v>
      </c>
    </row>
    <row r="15" spans="1:13" x14ac:dyDescent="0.25">
      <c r="A15" t="s">
        <v>78</v>
      </c>
      <c r="B15">
        <v>402</v>
      </c>
      <c r="C15" t="s">
        <v>30</v>
      </c>
      <c r="D15" t="s">
        <v>24</v>
      </c>
      <c r="E15" t="s">
        <v>72</v>
      </c>
      <c r="F15" t="s">
        <v>79</v>
      </c>
      <c r="G15" s="1">
        <v>45569</v>
      </c>
      <c r="H15" s="2">
        <v>48000</v>
      </c>
      <c r="I15" t="s">
        <v>74</v>
      </c>
      <c r="J15">
        <v>5</v>
      </c>
      <c r="K15" s="6">
        <f>+H15/J15*4</f>
        <v>38400</v>
      </c>
      <c r="L15" t="s">
        <v>13</v>
      </c>
    </row>
    <row r="16" spans="1:13" x14ac:dyDescent="0.25">
      <c r="A16" t="s">
        <v>90</v>
      </c>
      <c r="B16">
        <v>402</v>
      </c>
      <c r="C16" t="s">
        <v>15</v>
      </c>
      <c r="D16" t="s">
        <v>14</v>
      </c>
      <c r="E16" t="s">
        <v>37</v>
      </c>
      <c r="F16" t="s">
        <v>91</v>
      </c>
      <c r="G16" s="1">
        <v>45638</v>
      </c>
      <c r="H16" s="2">
        <v>39000</v>
      </c>
      <c r="I16" t="s">
        <v>92</v>
      </c>
      <c r="J16">
        <v>4</v>
      </c>
      <c r="K16" s="6">
        <f>+H16/J16*4</f>
        <v>39000</v>
      </c>
      <c r="L16" t="s">
        <v>13</v>
      </c>
    </row>
    <row r="17" spans="1:12" x14ac:dyDescent="0.25">
      <c r="A17" t="s">
        <v>16</v>
      </c>
      <c r="B17">
        <v>402</v>
      </c>
      <c r="C17" t="s">
        <v>17</v>
      </c>
      <c r="D17" t="s">
        <v>18</v>
      </c>
      <c r="E17" t="s">
        <v>19</v>
      </c>
      <c r="F17" t="s">
        <v>20</v>
      </c>
      <c r="G17" s="1">
        <v>45058</v>
      </c>
      <c r="H17" s="2">
        <v>39500</v>
      </c>
      <c r="I17" t="s">
        <v>21</v>
      </c>
      <c r="J17">
        <v>3.98</v>
      </c>
      <c r="K17" s="6">
        <f>+H17/J17*4</f>
        <v>39698.492462311558</v>
      </c>
      <c r="L17" t="s">
        <v>13</v>
      </c>
    </row>
    <row r="18" spans="1:12" x14ac:dyDescent="0.25">
      <c r="A18" t="s">
        <v>40</v>
      </c>
      <c r="B18">
        <v>402</v>
      </c>
      <c r="C18" t="s">
        <v>38</v>
      </c>
      <c r="D18" t="s">
        <v>14</v>
      </c>
      <c r="E18" t="s">
        <v>41</v>
      </c>
      <c r="F18" t="s">
        <v>39</v>
      </c>
      <c r="G18" s="1">
        <v>45251</v>
      </c>
      <c r="H18" s="2">
        <v>40000</v>
      </c>
      <c r="I18" t="s">
        <v>42</v>
      </c>
      <c r="J18">
        <v>3.75</v>
      </c>
      <c r="K18" s="6">
        <f>+H18/J18*4</f>
        <v>42666.666666666664</v>
      </c>
      <c r="L18" t="s">
        <v>13</v>
      </c>
    </row>
    <row r="19" spans="1:12" x14ac:dyDescent="0.25">
      <c r="A19" t="s">
        <v>43</v>
      </c>
      <c r="B19">
        <v>402</v>
      </c>
      <c r="C19" t="s">
        <v>38</v>
      </c>
      <c r="D19" t="s">
        <v>14</v>
      </c>
      <c r="E19" t="s">
        <v>41</v>
      </c>
      <c r="F19" t="s">
        <v>39</v>
      </c>
      <c r="G19" s="1">
        <v>45251</v>
      </c>
      <c r="H19" s="2">
        <v>40000</v>
      </c>
      <c r="I19" t="s">
        <v>42</v>
      </c>
      <c r="J19">
        <v>3.75</v>
      </c>
      <c r="K19" s="6">
        <f>+H19/J19*4</f>
        <v>42666.666666666664</v>
      </c>
      <c r="L19" t="s">
        <v>13</v>
      </c>
    </row>
    <row r="20" spans="1:12" x14ac:dyDescent="0.25">
      <c r="A20" t="s">
        <v>80</v>
      </c>
      <c r="B20">
        <v>402</v>
      </c>
      <c r="C20" t="s">
        <v>30</v>
      </c>
      <c r="D20" t="s">
        <v>24</v>
      </c>
      <c r="E20" t="s">
        <v>72</v>
      </c>
      <c r="F20" t="s">
        <v>81</v>
      </c>
      <c r="G20" s="1">
        <v>45569</v>
      </c>
      <c r="H20" s="2">
        <v>55000</v>
      </c>
      <c r="I20" t="s">
        <v>74</v>
      </c>
      <c r="J20">
        <v>5</v>
      </c>
      <c r="K20" s="6">
        <f>+H20/J20*4</f>
        <v>44000</v>
      </c>
      <c r="L20" t="s">
        <v>13</v>
      </c>
    </row>
    <row r="21" spans="1:12" x14ac:dyDescent="0.25">
      <c r="A21" t="s">
        <v>16</v>
      </c>
      <c r="B21">
        <v>402</v>
      </c>
      <c r="C21" t="s">
        <v>17</v>
      </c>
      <c r="D21" t="s">
        <v>18</v>
      </c>
      <c r="E21" t="s">
        <v>20</v>
      </c>
      <c r="F21" t="s">
        <v>56</v>
      </c>
      <c r="G21" s="1">
        <v>45358</v>
      </c>
      <c r="H21" s="2">
        <v>44900</v>
      </c>
      <c r="I21" t="s">
        <v>21</v>
      </c>
      <c r="J21">
        <v>3.98</v>
      </c>
      <c r="K21" s="6">
        <f>+H21/J21*4</f>
        <v>45125.62814070352</v>
      </c>
      <c r="L21" t="s">
        <v>13</v>
      </c>
    </row>
    <row r="22" spans="1:12" x14ac:dyDescent="0.25">
      <c r="A22" t="s">
        <v>16</v>
      </c>
      <c r="B22">
        <v>402</v>
      </c>
      <c r="C22" t="s">
        <v>17</v>
      </c>
      <c r="D22" t="s">
        <v>18</v>
      </c>
      <c r="E22" t="s">
        <v>56</v>
      </c>
      <c r="F22" t="s">
        <v>93</v>
      </c>
      <c r="G22" s="1">
        <v>45702</v>
      </c>
      <c r="H22" s="2">
        <v>45000</v>
      </c>
      <c r="I22" t="s">
        <v>21</v>
      </c>
      <c r="J22">
        <v>3.98</v>
      </c>
      <c r="K22" s="6">
        <f>+H22/J22*4</f>
        <v>45226.130653266329</v>
      </c>
      <c r="L22" t="s">
        <v>13</v>
      </c>
    </row>
    <row r="23" spans="1:12" x14ac:dyDescent="0.25">
      <c r="A23" t="s">
        <v>31</v>
      </c>
      <c r="B23">
        <v>402</v>
      </c>
      <c r="C23" t="s">
        <v>32</v>
      </c>
      <c r="D23" t="s">
        <v>14</v>
      </c>
      <c r="E23" t="s">
        <v>33</v>
      </c>
      <c r="F23" t="s">
        <v>34</v>
      </c>
      <c r="G23" s="1">
        <v>45079</v>
      </c>
      <c r="H23" s="2">
        <v>60000</v>
      </c>
      <c r="I23" t="s">
        <v>35</v>
      </c>
      <c r="J23">
        <v>5.14</v>
      </c>
      <c r="K23" s="6">
        <f>+H23/J23*4</f>
        <v>46692.607003891055</v>
      </c>
      <c r="L23" t="s">
        <v>13</v>
      </c>
    </row>
    <row r="24" spans="1:12" x14ac:dyDescent="0.25">
      <c r="A24" t="s">
        <v>44</v>
      </c>
      <c r="B24">
        <v>402</v>
      </c>
      <c r="C24" t="s">
        <v>11</v>
      </c>
      <c r="D24" t="s">
        <v>12</v>
      </c>
      <c r="E24" t="s">
        <v>45</v>
      </c>
      <c r="F24" t="s">
        <v>46</v>
      </c>
      <c r="G24" s="1">
        <v>45271</v>
      </c>
      <c r="H24" s="2">
        <v>60000</v>
      </c>
      <c r="I24" t="s">
        <v>47</v>
      </c>
      <c r="J24">
        <v>5</v>
      </c>
      <c r="K24" s="6">
        <f>+H24/J24*4</f>
        <v>48000</v>
      </c>
      <c r="L24" t="s">
        <v>13</v>
      </c>
    </row>
    <row r="25" spans="1:12" x14ac:dyDescent="0.25">
      <c r="A25" t="s">
        <v>57</v>
      </c>
      <c r="B25">
        <v>402</v>
      </c>
      <c r="C25" t="s">
        <v>28</v>
      </c>
      <c r="D25" t="s">
        <v>29</v>
      </c>
      <c r="E25" t="s">
        <v>58</v>
      </c>
      <c r="F25" t="s">
        <v>59</v>
      </c>
      <c r="G25" s="1">
        <v>45415</v>
      </c>
      <c r="H25" s="2">
        <v>46500</v>
      </c>
      <c r="I25" t="s">
        <v>60</v>
      </c>
      <c r="J25">
        <v>3.48</v>
      </c>
      <c r="K25" s="6">
        <f>+H25/J25*4</f>
        <v>53448.275862068964</v>
      </c>
      <c r="L25" t="s">
        <v>13</v>
      </c>
    </row>
    <row r="26" spans="1:12" x14ac:dyDescent="0.25">
      <c r="H26" s="2">
        <f>SUM(H5:H25)</f>
        <v>831400</v>
      </c>
      <c r="J26">
        <f>SUM(J5:J25)</f>
        <v>90.615000000000009</v>
      </c>
      <c r="K26" s="5">
        <f>SUM(K5:K25)</f>
        <v>772672.90440509887</v>
      </c>
    </row>
    <row r="27" spans="1:12" x14ac:dyDescent="0.25">
      <c r="K27" s="5">
        <f>AVERAGE(K5:K25)</f>
        <v>36793.947828814235</v>
      </c>
      <c r="L27" t="s">
        <v>96</v>
      </c>
    </row>
    <row r="28" spans="1:12" x14ac:dyDescent="0.25">
      <c r="A28" t="s">
        <v>99</v>
      </c>
      <c r="K28" s="2">
        <f>+H26/J26*4</f>
        <v>36700.325553164483</v>
      </c>
      <c r="L28" t="s">
        <v>97</v>
      </c>
    </row>
    <row r="29" spans="1:12" x14ac:dyDescent="0.25">
      <c r="A29" t="s">
        <v>100</v>
      </c>
      <c r="K29" s="6">
        <v>36700</v>
      </c>
      <c r="L29" s="7" t="s">
        <v>98</v>
      </c>
    </row>
    <row r="30" spans="1:12" x14ac:dyDescent="0.25">
      <c r="A30" t="s">
        <v>101</v>
      </c>
    </row>
  </sheetData>
  <sortState xmlns:xlrd2="http://schemas.microsoft.com/office/spreadsheetml/2017/richdata2" ref="A5:M25">
    <sortCondition ref="K5:K25"/>
  </sortState>
  <mergeCells count="1">
    <mergeCell ref="A2:L2"/>
  </mergeCells>
  <pageMargins left="0.7" right="0.7" top="0.75" bottom="0.75" header="0.3" footer="0.3"/>
  <pageSetup scale="5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salesSearch(20)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Cook</dc:creator>
  <cp:lastModifiedBy>Dave Cook</cp:lastModifiedBy>
  <cp:lastPrinted>2026-02-16T21:08:56Z</cp:lastPrinted>
  <dcterms:created xsi:type="dcterms:W3CDTF">2026-02-11T01:01:42Z</dcterms:created>
  <dcterms:modified xsi:type="dcterms:W3CDTF">2026-02-16T21:10:06Z</dcterms:modified>
</cp:coreProperties>
</file>