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A40B628-7707-489F-8A45-E4ADD2DF2D07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J32" i="1"/>
  <c r="H32" i="1"/>
  <c r="K25" i="1"/>
  <c r="K30" i="1"/>
  <c r="K21" i="1"/>
  <c r="K5" i="1"/>
  <c r="K31" i="1"/>
  <c r="K20" i="1"/>
  <c r="K9" i="1"/>
  <c r="K29" i="1"/>
  <c r="K19" i="1"/>
  <c r="K6" i="1"/>
  <c r="K7" i="1"/>
  <c r="K8" i="1"/>
  <c r="K10" i="1"/>
  <c r="K11" i="1"/>
  <c r="K13" i="1"/>
  <c r="K17" i="1"/>
  <c r="K22" i="1"/>
  <c r="K23" i="1"/>
  <c r="K26" i="1"/>
  <c r="K28" i="1"/>
  <c r="K12" i="1"/>
  <c r="K14" i="1"/>
  <c r="K24" i="1"/>
  <c r="K18" i="1"/>
  <c r="K27" i="1"/>
  <c r="K15" i="1"/>
  <c r="K16" i="1"/>
  <c r="K32" i="1" l="1"/>
</calcChain>
</file>

<file path=xl/sharedStrings.xml><?xml version="1.0" encoding="utf-8"?>
<sst xmlns="http://schemas.openxmlformats.org/spreadsheetml/2006/main" count="185" uniqueCount="137">
  <si>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</si>
  <si>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</si>
  <si>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</si>
  <si>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</si>
  <si>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</si>
  <si>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</si>
  <si>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</si>
  <si>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</si>
  <si>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</si>
  <si>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</si>
  <si>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</si>
  <si>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TITTABAWASSEE TOWNSHIP</t>
  </si>
  <si>
    <t>FREELAND COMM SCHOOL DIST</t>
  </si>
  <si>
    <t>03-ARMS LENGTH</t>
  </si>
  <si>
    <t>SWAN CREEK TOWNSHIP</t>
  </si>
  <si>
    <t>ST CHARLES COMMUNITY SCHOOLS</t>
  </si>
  <si>
    <t>Brant Township</t>
  </si>
  <si>
    <t>29-13-3-05-1005-000</t>
  </si>
  <si>
    <t>FIRKSER, STANLEY</t>
  </si>
  <si>
    <t>SWITALA KARA AND JOESPH</t>
  </si>
  <si>
    <t>26-11-3-22-2004-000</t>
  </si>
  <si>
    <t>CUSHMAN, J  N</t>
  </si>
  <si>
    <t>PACEK THOMAS T</t>
  </si>
  <si>
    <t>9000 WAHL RD</t>
  </si>
  <si>
    <t>08-10-2-25-1004-002</t>
  </si>
  <si>
    <t>MAPLE RIDGE HARDWOODS INC</t>
  </si>
  <si>
    <t>HART, ANTHONY</t>
  </si>
  <si>
    <t>13493 MARION RD</t>
  </si>
  <si>
    <t>Other parcels in sale</t>
  </si>
  <si>
    <t>03-ARM'S LENGTH</t>
  </si>
  <si>
    <t>19-MULTI PARCEL ARM'S LENGTH</t>
  </si>
  <si>
    <t>Midland County</t>
  </si>
  <si>
    <t>33-TO BE DETERMINED</t>
  </si>
  <si>
    <t>S TEN MILE RD</t>
  </si>
  <si>
    <t>W GORDONVILLE RD</t>
  </si>
  <si>
    <t>STEVENS TRUST #1</t>
  </si>
  <si>
    <t>N WALDO RD</t>
  </si>
  <si>
    <t>KING, KIRSTEN</t>
  </si>
  <si>
    <t>09-FAMILY/RELATED ENTITY</t>
  </si>
  <si>
    <t>ROBINSON, BERNARD L TRUST</t>
  </si>
  <si>
    <t>E SHAFFER RD</t>
  </si>
  <si>
    <t>100-033-100-045-00</t>
  </si>
  <si>
    <t>WOLFGANG, DALE A ET UX TRUST</t>
  </si>
  <si>
    <t>FRANK, NEIL A</t>
  </si>
  <si>
    <t>1669 W GORDONVILLE RD</t>
  </si>
  <si>
    <t>060-006-300-120-00</t>
  </si>
  <si>
    <t>DETWILER, GARY L &amp; SUSANNE TRUSTS</t>
  </si>
  <si>
    <t>HINGSTON, JORDAN &amp; PAIGE</t>
  </si>
  <si>
    <t>S GREY RD</t>
  </si>
  <si>
    <t>060-012-300-051-00</t>
  </si>
  <si>
    <t>HART, BARBARA L TRUST</t>
  </si>
  <si>
    <t>IVAN, MARK &amp; PEGGY A</t>
  </si>
  <si>
    <t>S SMITHS CROSSING RD</t>
  </si>
  <si>
    <t>160-006-200-051-00</t>
  </si>
  <si>
    <t>RANDALL, LESTER E &amp; LINDA A TRUST</t>
  </si>
  <si>
    <t>BOOMS, JACQUELINE A TRUST</t>
  </si>
  <si>
    <t>N COUNTY LINE RD</t>
  </si>
  <si>
    <t>160-006-200-026-00</t>
  </si>
  <si>
    <t>060-033-100-300-00</t>
  </si>
  <si>
    <t>POPP INVESTMENTS LLC</t>
  </si>
  <si>
    <t>TERWILLEGAR SONS LLC</t>
  </si>
  <si>
    <t>S SASSE RD</t>
  </si>
  <si>
    <t>140-012-100-127-00</t>
  </si>
  <si>
    <t>HARTNAGLE, GREGORY ET AL</t>
  </si>
  <si>
    <t>DUYNSLAGER, RYAN J &amp; ABBY</t>
  </si>
  <si>
    <t>E BRADFORD RD</t>
  </si>
  <si>
    <t>050-026-300-202-00</t>
  </si>
  <si>
    <t>WINT, LARRY H &amp; JOAN K TRUST</t>
  </si>
  <si>
    <t>JKV LLC</t>
  </si>
  <si>
    <t>160-024-400-200-00</t>
  </si>
  <si>
    <t>LOVEJOY, JEFFREY S &amp; LINDA S</t>
  </si>
  <si>
    <t>N M-18</t>
  </si>
  <si>
    <t>030-026-300-200-00</t>
  </si>
  <si>
    <t>PORTERFIELD, ROBERT L &amp; CAROL TRUST</t>
  </si>
  <si>
    <t>SIAGKRIS, MICHAEL</t>
  </si>
  <si>
    <t>160-005-400-120-00</t>
  </si>
  <si>
    <t>SCHOLL, ARCHIE L &amp; MARY TRUST</t>
  </si>
  <si>
    <t>KNAPIK, JEFFREY J</t>
  </si>
  <si>
    <t>N LEWIS RD</t>
  </si>
  <si>
    <t>100-008-200-050-00</t>
  </si>
  <si>
    <t>WIRTZ, RALPH E</t>
  </si>
  <si>
    <t>448 N ELEVEN MILE RD</t>
  </si>
  <si>
    <t>WIRTZ, JOEL L &amp; YANCER, JUSTIN C</t>
  </si>
  <si>
    <t>020-013-200-200-00</t>
  </si>
  <si>
    <t>GROVE, MICHAEL G</t>
  </si>
  <si>
    <t>ALLEN, LISA</t>
  </si>
  <si>
    <t>2838 N MAGRUDER RD</t>
  </si>
  <si>
    <t>030-005-200-305-00</t>
  </si>
  <si>
    <t>SMITH, K ROGER &amp; SUSAN C TRUST</t>
  </si>
  <si>
    <t>812 N COLEMAN RD</t>
  </si>
  <si>
    <t>030-012-300-400-00</t>
  </si>
  <si>
    <t>HETHERINGTON, JOANN K ET AL</t>
  </si>
  <si>
    <t>HEISS, RAY R</t>
  </si>
  <si>
    <t>3202 W ISABELLA RD</t>
  </si>
  <si>
    <t>150-005-100-415-00</t>
  </si>
  <si>
    <t>BLEILER, MARK R &amp; KAREN D H&amp;W</t>
  </si>
  <si>
    <t>SEAVEY, JACOB ET AL</t>
  </si>
  <si>
    <t>050-015-400-050-00</t>
  </si>
  <si>
    <t>BRADFIELD, KENNETH</t>
  </si>
  <si>
    <t>MARSH, DERALD E</t>
  </si>
  <si>
    <t>6162 N HOPE RD</t>
  </si>
  <si>
    <t>050-010-100-050-00</t>
  </si>
  <si>
    <t>DERDOWSKI FAMILY TRUST</t>
  </si>
  <si>
    <t>DAY, JOHN W &amp; JULIE P TRUST</t>
  </si>
  <si>
    <t>910 E SAIKO RD</t>
  </si>
  <si>
    <t>110-015-300-375-00</t>
  </si>
  <si>
    <t>OSTAHOWSKI, BRANDON &amp; MICHELE</t>
  </si>
  <si>
    <t>ONEAL, JOSHUA &amp; MELISSA</t>
  </si>
  <si>
    <t>N HOPE RD</t>
  </si>
  <si>
    <t>110-015-300-361-00, 110-015-300-400-00</t>
  </si>
  <si>
    <t>080-018-300-060-00</t>
  </si>
  <si>
    <t>HALL, DONALD</t>
  </si>
  <si>
    <t>LOOKER, MATTHEW &amp; SHERRY</t>
  </si>
  <si>
    <t>N CASTOR RD</t>
  </si>
  <si>
    <t>010-013-300-026-00</t>
  </si>
  <si>
    <t>FRYFOGLE, PATRICK &amp; BRETTE N</t>
  </si>
  <si>
    <t>DEBENHAM, DARRELL &amp; KATHY TRUST</t>
  </si>
  <si>
    <t>5622 N WATER RD</t>
  </si>
  <si>
    <t>030-005-300-100-00</t>
  </si>
  <si>
    <t>ALFANO, ALBERT &amp; JAN TRUST</t>
  </si>
  <si>
    <t>HANS, BRENDON</t>
  </si>
  <si>
    <t>N COLEMAN RD</t>
  </si>
  <si>
    <t>160-036-200-053-00</t>
  </si>
  <si>
    <t>FLORENCE, LADONNA J</t>
  </si>
  <si>
    <t>SCHROEDER, ANDREW</t>
  </si>
  <si>
    <t>W FIKE RD</t>
  </si>
  <si>
    <t>090-002-100-051-00</t>
  </si>
  <si>
    <t>BENCHLEY, MARVIN M ET AL</t>
  </si>
  <si>
    <t>PARKER, NICHOLAS</t>
  </si>
  <si>
    <t>Indicated 40 acre rate</t>
  </si>
  <si>
    <t>Average</t>
  </si>
  <si>
    <t>Aggregate</t>
  </si>
  <si>
    <t>Use</t>
  </si>
  <si>
    <t>SPAULDING 2026  LAND VALUE ANALYSIS SOUTH OF RIVER 40 ACRE</t>
  </si>
  <si>
    <t>There being no vacant sales in Spaulding Twp</t>
  </si>
  <si>
    <t>sales from Saginaw &amp; Midland Counties</t>
  </si>
  <si>
    <t>will be analzed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</si>
</sst>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7" fontId="0" fillId="0" borderId="0" xfId="42" applyNumberFormat="1" applyFont="1"/>
    <xf numFmtId="167" fontId="0" fillId="33" borderId="0" xfId="42" applyNumberFormat="1" applyFont="1" applyFill="1"/>
    <xf numFmtId="0" fontId="0" fillId="33" borderId="0" xfId="0" applyFill="1"/>
    <xf numFmtId="167" fontId="0" fillId="33" borderId="0" xfId="42" applyNumberFormat="1" applyFont="1" applyFill="1" applyAlignment="1">
      <alignment wrapText="1"/>
    </xf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6"/>
  <sheetViews>
    <sheetView tabSelected="1" workbookViewId="0">
      <selection activeCell="L36" sqref="L36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30" customWidth="1"/>
    <col min="6" max="6" width="21.28515625" customWidth="1"/>
    <col min="7" max="7" width="13.140625" style="1" customWidth="1"/>
    <col min="8" max="8" width="11.42578125" style="2" customWidth="1"/>
    <col min="9" max="9" width="19.140625" customWidth="1"/>
    <col min="10" max="10" width="8.140625" customWidth="1"/>
    <col min="11" max="11" width="11.85546875" style="2" customWidth="1"/>
    <col min="12" max="12" width="18.5703125" customWidth="1"/>
    <col min="13" max="13" width="17.85546875" customWidth="1"/>
  </cols>
  <sheetData>
    <row r="2" spans="1:13" x14ac:dyDescent="0.25">
      <c r="A2" s="6" t="s">
        <v>133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3" ht="15.75" customHeight="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1" t="s">
        <v>6</v>
      </c>
      <c r="H4" s="2" t="s">
        <v>7</v>
      </c>
      <c r="I4" t="s">
        <v>8</v>
      </c>
      <c r="J4" t="s">
        <v>9</v>
      </c>
      <c r="K4" s="2" t="s">
        <v>129</v>
      </c>
      <c r="L4" t="s">
        <v>10</v>
      </c>
      <c r="M4" t="s">
        <v>28</v>
      </c>
    </row>
    <row r="5" spans="1:13" ht="15.75" customHeight="1" x14ac:dyDescent="0.25">
      <c r="A5" t="s">
        <v>53</v>
      </c>
      <c r="B5">
        <v>402</v>
      </c>
      <c r="C5" t="s">
        <v>31</v>
      </c>
      <c r="E5" t="s">
        <v>54</v>
      </c>
      <c r="F5" t="s">
        <v>55</v>
      </c>
      <c r="G5" s="1">
        <v>45170</v>
      </c>
      <c r="H5" s="2">
        <v>86000</v>
      </c>
      <c r="I5" t="s">
        <v>56</v>
      </c>
      <c r="J5">
        <v>34.4</v>
      </c>
      <c r="K5" s="5">
        <f>+H5/J5*40</f>
        <v>100000</v>
      </c>
      <c r="L5" t="s">
        <v>30</v>
      </c>
      <c r="M5" t="s">
        <v>57</v>
      </c>
    </row>
    <row r="6" spans="1:13" ht="15.75" customHeight="1" x14ac:dyDescent="0.25">
      <c r="A6" t="s">
        <v>20</v>
      </c>
      <c r="B6">
        <v>402</v>
      </c>
      <c r="C6" t="s">
        <v>14</v>
      </c>
      <c r="D6" t="s">
        <v>15</v>
      </c>
      <c r="E6" t="s">
        <v>21</v>
      </c>
      <c r="F6" t="s">
        <v>22</v>
      </c>
      <c r="G6" s="1">
        <v>45302</v>
      </c>
      <c r="H6" s="2">
        <v>100000</v>
      </c>
      <c r="I6" t="s">
        <v>23</v>
      </c>
      <c r="J6">
        <v>39.5</v>
      </c>
      <c r="K6" s="5">
        <f>+H6/J6*40</f>
        <v>101265.82278481014</v>
      </c>
      <c r="L6" t="s">
        <v>13</v>
      </c>
    </row>
    <row r="7" spans="1:13" ht="15.75" customHeight="1" x14ac:dyDescent="0.25">
      <c r="A7" t="s">
        <v>72</v>
      </c>
      <c r="B7">
        <v>402</v>
      </c>
      <c r="C7" t="s">
        <v>31</v>
      </c>
      <c r="E7" t="s">
        <v>73</v>
      </c>
      <c r="F7" t="s">
        <v>74</v>
      </c>
      <c r="G7" s="1">
        <v>45415</v>
      </c>
      <c r="H7" s="2">
        <v>117000</v>
      </c>
      <c r="I7" t="s">
        <v>34</v>
      </c>
      <c r="J7">
        <v>40</v>
      </c>
      <c r="K7" s="5">
        <f>+H7/J7*40</f>
        <v>117000</v>
      </c>
      <c r="L7" t="s">
        <v>29</v>
      </c>
    </row>
    <row r="8" spans="1:13" ht="15.75" customHeight="1" x14ac:dyDescent="0.25">
      <c r="A8" t="s">
        <v>75</v>
      </c>
      <c r="B8">
        <v>402</v>
      </c>
      <c r="C8" t="s">
        <v>31</v>
      </c>
      <c r="E8" t="s">
        <v>76</v>
      </c>
      <c r="F8" t="s">
        <v>77</v>
      </c>
      <c r="G8" s="1">
        <v>45176</v>
      </c>
      <c r="H8" s="2">
        <v>120000</v>
      </c>
      <c r="I8" t="s">
        <v>78</v>
      </c>
      <c r="J8">
        <v>40</v>
      </c>
      <c r="K8" s="5">
        <f>+H8/J8*40</f>
        <v>120000</v>
      </c>
    </row>
    <row r="9" spans="1:13" ht="15.75" customHeight="1" x14ac:dyDescent="0.25">
      <c r="A9" t="s">
        <v>62</v>
      </c>
      <c r="B9">
        <v>402</v>
      </c>
      <c r="C9" t="s">
        <v>31</v>
      </c>
      <c r="E9" t="s">
        <v>63</v>
      </c>
      <c r="F9" t="s">
        <v>64</v>
      </c>
      <c r="G9" s="1">
        <v>45414</v>
      </c>
      <c r="H9" s="2">
        <v>119000</v>
      </c>
      <c r="I9" t="s">
        <v>65</v>
      </c>
      <c r="J9">
        <v>38.299999999999997</v>
      </c>
      <c r="K9" s="5">
        <f>+H9/J9*40</f>
        <v>124281.98433420366</v>
      </c>
      <c r="L9" t="s">
        <v>32</v>
      </c>
    </row>
    <row r="10" spans="1:13" ht="15.75" customHeight="1" x14ac:dyDescent="0.25">
      <c r="A10" t="s">
        <v>79</v>
      </c>
      <c r="B10">
        <v>402</v>
      </c>
      <c r="C10" t="s">
        <v>31</v>
      </c>
      <c r="E10" t="s">
        <v>35</v>
      </c>
      <c r="F10" t="s">
        <v>80</v>
      </c>
      <c r="G10" s="1">
        <v>45380</v>
      </c>
      <c r="H10" s="2">
        <v>125000</v>
      </c>
      <c r="I10" t="s">
        <v>81</v>
      </c>
      <c r="J10">
        <v>40</v>
      </c>
      <c r="K10" s="5">
        <f>+H10/J10*40</f>
        <v>125000</v>
      </c>
      <c r="L10" t="s">
        <v>32</v>
      </c>
    </row>
    <row r="11" spans="1:13" ht="15.75" customHeight="1" x14ac:dyDescent="0.25">
      <c r="A11" t="s">
        <v>79</v>
      </c>
      <c r="B11">
        <v>402</v>
      </c>
      <c r="C11" t="s">
        <v>31</v>
      </c>
      <c r="E11" t="s">
        <v>80</v>
      </c>
      <c r="F11" t="s">
        <v>82</v>
      </c>
      <c r="G11" s="1">
        <v>45408</v>
      </c>
      <c r="H11" s="2">
        <v>125225</v>
      </c>
      <c r="I11" t="s">
        <v>81</v>
      </c>
      <c r="J11">
        <v>40</v>
      </c>
      <c r="K11" s="5">
        <f>+H11/J11*40</f>
        <v>125225</v>
      </c>
      <c r="L11" t="s">
        <v>38</v>
      </c>
    </row>
    <row r="12" spans="1:13" ht="15.75" customHeight="1" x14ac:dyDescent="0.25">
      <c r="A12" t="s">
        <v>105</v>
      </c>
      <c r="B12">
        <v>402</v>
      </c>
      <c r="C12" t="s">
        <v>31</v>
      </c>
      <c r="E12" t="s">
        <v>106</v>
      </c>
      <c r="F12" t="s">
        <v>107</v>
      </c>
      <c r="G12" s="1">
        <v>45132</v>
      </c>
      <c r="H12" s="2">
        <v>130000</v>
      </c>
      <c r="I12" t="s">
        <v>108</v>
      </c>
      <c r="J12">
        <v>40.75</v>
      </c>
      <c r="K12" s="5">
        <f>+H12/J12*40</f>
        <v>127607.36196319018</v>
      </c>
      <c r="L12" t="s">
        <v>30</v>
      </c>
      <c r="M12" t="s">
        <v>109</v>
      </c>
    </row>
    <row r="13" spans="1:13" ht="15.75" customHeight="1" x14ac:dyDescent="0.25">
      <c r="A13" t="s">
        <v>83</v>
      </c>
      <c r="B13">
        <v>402</v>
      </c>
      <c r="C13" t="s">
        <v>31</v>
      </c>
      <c r="E13" t="s">
        <v>84</v>
      </c>
      <c r="F13" t="s">
        <v>85</v>
      </c>
      <c r="G13" s="1">
        <v>45478</v>
      </c>
      <c r="H13" s="2">
        <v>130000</v>
      </c>
      <c r="I13" t="s">
        <v>86</v>
      </c>
      <c r="J13">
        <v>40</v>
      </c>
      <c r="K13" s="5">
        <f>+H13/J13*40</f>
        <v>130000</v>
      </c>
      <c r="L13" t="s">
        <v>29</v>
      </c>
    </row>
    <row r="14" spans="1:13" ht="15.75" customHeight="1" x14ac:dyDescent="0.25">
      <c r="A14" t="s">
        <v>110</v>
      </c>
      <c r="B14">
        <v>402</v>
      </c>
      <c r="C14" t="s">
        <v>31</v>
      </c>
      <c r="E14" t="s">
        <v>111</v>
      </c>
      <c r="F14" t="s">
        <v>112</v>
      </c>
      <c r="G14" s="1">
        <v>45380</v>
      </c>
      <c r="H14" s="2">
        <v>150000</v>
      </c>
      <c r="I14" t="s">
        <v>113</v>
      </c>
      <c r="J14">
        <v>45.49</v>
      </c>
      <c r="K14" s="5">
        <f>+H14/J14*40</f>
        <v>131897.12024620795</v>
      </c>
      <c r="L14" t="s">
        <v>29</v>
      </c>
    </row>
    <row r="15" spans="1:13" ht="15.75" customHeight="1" x14ac:dyDescent="0.25">
      <c r="A15" t="s">
        <v>24</v>
      </c>
      <c r="B15">
        <v>402</v>
      </c>
      <c r="C15" t="s">
        <v>16</v>
      </c>
      <c r="D15" t="s">
        <v>15</v>
      </c>
      <c r="E15" t="s">
        <v>25</v>
      </c>
      <c r="F15" t="s">
        <v>26</v>
      </c>
      <c r="G15" s="1">
        <v>45335</v>
      </c>
      <c r="H15" s="2">
        <v>165000</v>
      </c>
      <c r="I15" t="s">
        <v>27</v>
      </c>
      <c r="J15">
        <v>50</v>
      </c>
      <c r="K15" s="5">
        <f>+H15/J15*40</f>
        <v>132000</v>
      </c>
      <c r="L15" t="s">
        <v>13</v>
      </c>
    </row>
    <row r="16" spans="1:13" ht="15.75" customHeight="1" x14ac:dyDescent="0.25">
      <c r="A16" t="s">
        <v>126</v>
      </c>
      <c r="B16">
        <v>402</v>
      </c>
      <c r="C16" t="s">
        <v>31</v>
      </c>
      <c r="E16" t="s">
        <v>127</v>
      </c>
      <c r="F16" t="s">
        <v>128</v>
      </c>
      <c r="G16" s="1">
        <v>45485</v>
      </c>
      <c r="H16" s="2">
        <v>170000</v>
      </c>
      <c r="I16" t="s">
        <v>36</v>
      </c>
      <c r="J16">
        <v>50.62</v>
      </c>
      <c r="K16" s="5">
        <f>+H16/J16*40</f>
        <v>134334.25523508494</v>
      </c>
      <c r="L16" t="s">
        <v>29</v>
      </c>
    </row>
    <row r="17" spans="1:12" ht="15.75" customHeight="1" x14ac:dyDescent="0.25">
      <c r="A17" t="s">
        <v>87</v>
      </c>
      <c r="B17">
        <v>402</v>
      </c>
      <c r="C17" t="s">
        <v>31</v>
      </c>
      <c r="E17" t="s">
        <v>88</v>
      </c>
      <c r="F17" t="s">
        <v>37</v>
      </c>
      <c r="G17" s="1">
        <v>45204</v>
      </c>
      <c r="H17" s="2">
        <v>135000</v>
      </c>
      <c r="I17" t="s">
        <v>89</v>
      </c>
      <c r="J17">
        <v>40</v>
      </c>
      <c r="K17" s="5">
        <f>+H17/J17*40</f>
        <v>135000</v>
      </c>
      <c r="L17" t="s">
        <v>29</v>
      </c>
    </row>
    <row r="18" spans="1:12" ht="15.75" customHeight="1" x14ac:dyDescent="0.25">
      <c r="A18" t="s">
        <v>118</v>
      </c>
      <c r="B18">
        <v>402</v>
      </c>
      <c r="C18" t="s">
        <v>31</v>
      </c>
      <c r="E18" t="s">
        <v>119</v>
      </c>
      <c r="F18" t="s">
        <v>120</v>
      </c>
      <c r="G18" s="1">
        <v>45229</v>
      </c>
      <c r="H18" s="2">
        <v>165000</v>
      </c>
      <c r="I18" t="s">
        <v>121</v>
      </c>
      <c r="J18">
        <v>48</v>
      </c>
      <c r="K18" s="5">
        <f>+H18/J18*40</f>
        <v>137500</v>
      </c>
      <c r="L18" t="s">
        <v>29</v>
      </c>
    </row>
    <row r="19" spans="1:12" ht="15.75" customHeight="1" x14ac:dyDescent="0.25">
      <c r="A19" t="s">
        <v>69</v>
      </c>
      <c r="B19">
        <v>102</v>
      </c>
      <c r="C19" t="s">
        <v>31</v>
      </c>
      <c r="E19" t="s">
        <v>39</v>
      </c>
      <c r="F19" t="s">
        <v>70</v>
      </c>
      <c r="G19" s="1">
        <v>45092</v>
      </c>
      <c r="H19" s="2">
        <v>136500</v>
      </c>
      <c r="I19" t="s">
        <v>71</v>
      </c>
      <c r="J19">
        <v>38.9</v>
      </c>
      <c r="K19" s="5">
        <f>+H19/J19*40</f>
        <v>140359.89717223649</v>
      </c>
      <c r="L19" t="s">
        <v>29</v>
      </c>
    </row>
    <row r="20" spans="1:12" ht="15.75" customHeight="1" x14ac:dyDescent="0.25">
      <c r="A20" t="s">
        <v>17</v>
      </c>
      <c r="B20">
        <v>402</v>
      </c>
      <c r="C20" t="s">
        <v>11</v>
      </c>
      <c r="D20" t="s">
        <v>12</v>
      </c>
      <c r="E20" t="s">
        <v>18</v>
      </c>
      <c r="F20" t="s">
        <v>19</v>
      </c>
      <c r="G20" s="1">
        <v>45223</v>
      </c>
      <c r="H20" s="2">
        <v>135000</v>
      </c>
      <c r="J20">
        <v>36.880000000000003</v>
      </c>
      <c r="K20" s="5">
        <f>+H20/J20*40</f>
        <v>146420.82429501085</v>
      </c>
      <c r="L20" t="s">
        <v>13</v>
      </c>
    </row>
    <row r="21" spans="1:12" ht="15.75" customHeight="1" x14ac:dyDescent="0.25">
      <c r="A21" t="s">
        <v>49</v>
      </c>
      <c r="B21">
        <v>102</v>
      </c>
      <c r="C21" t="s">
        <v>31</v>
      </c>
      <c r="E21" t="s">
        <v>50</v>
      </c>
      <c r="F21" t="s">
        <v>51</v>
      </c>
      <c r="G21" s="1">
        <v>45041</v>
      </c>
      <c r="H21" s="2">
        <v>116850</v>
      </c>
      <c r="I21" t="s">
        <v>52</v>
      </c>
      <c r="J21">
        <v>31.16</v>
      </c>
      <c r="K21" s="5">
        <f>+H21/J21*40</f>
        <v>150000</v>
      </c>
      <c r="L21" t="s">
        <v>29</v>
      </c>
    </row>
    <row r="22" spans="1:12" ht="15.75" customHeight="1" x14ac:dyDescent="0.25">
      <c r="A22" t="s">
        <v>90</v>
      </c>
      <c r="B22">
        <v>402</v>
      </c>
      <c r="C22" t="s">
        <v>31</v>
      </c>
      <c r="E22" t="s">
        <v>91</v>
      </c>
      <c r="F22" t="s">
        <v>92</v>
      </c>
      <c r="G22" s="1">
        <v>45422</v>
      </c>
      <c r="H22" s="2">
        <v>150000</v>
      </c>
      <c r="I22" t="s">
        <v>93</v>
      </c>
      <c r="J22">
        <v>40</v>
      </c>
      <c r="K22" s="5">
        <f>+H22/J22*40</f>
        <v>150000</v>
      </c>
      <c r="L22" t="s">
        <v>29</v>
      </c>
    </row>
    <row r="23" spans="1:12" ht="15.75" customHeight="1" x14ac:dyDescent="0.25">
      <c r="A23" t="s">
        <v>94</v>
      </c>
      <c r="B23">
        <v>402</v>
      </c>
      <c r="C23" t="s">
        <v>31</v>
      </c>
      <c r="E23" t="s">
        <v>95</v>
      </c>
      <c r="F23" t="s">
        <v>96</v>
      </c>
      <c r="G23" s="1">
        <v>45499</v>
      </c>
      <c r="H23" s="2">
        <v>150000</v>
      </c>
      <c r="I23" t="s">
        <v>33</v>
      </c>
      <c r="J23">
        <v>40</v>
      </c>
      <c r="K23" s="5">
        <f>+H23/J23*40</f>
        <v>150000</v>
      </c>
      <c r="L23" t="s">
        <v>29</v>
      </c>
    </row>
    <row r="24" spans="1:12" ht="15.75" customHeight="1" x14ac:dyDescent="0.25">
      <c r="A24" t="s">
        <v>114</v>
      </c>
      <c r="B24">
        <v>402</v>
      </c>
      <c r="C24" t="s">
        <v>31</v>
      </c>
      <c r="E24" t="s">
        <v>115</v>
      </c>
      <c r="F24" t="s">
        <v>116</v>
      </c>
      <c r="G24" s="1">
        <v>45372</v>
      </c>
      <c r="H24" s="2">
        <v>179000</v>
      </c>
      <c r="I24" t="s">
        <v>117</v>
      </c>
      <c r="J24">
        <v>47.03</v>
      </c>
      <c r="K24" s="5">
        <f>+H24/J24*40</f>
        <v>152243.24899000637</v>
      </c>
      <c r="L24" t="s">
        <v>29</v>
      </c>
    </row>
    <row r="25" spans="1:12" ht="15.75" customHeight="1" x14ac:dyDescent="0.25">
      <c r="A25" t="s">
        <v>41</v>
      </c>
      <c r="B25">
        <v>402</v>
      </c>
      <c r="C25" t="s">
        <v>31</v>
      </c>
      <c r="E25" t="s">
        <v>42</v>
      </c>
      <c r="F25" t="s">
        <v>43</v>
      </c>
      <c r="G25" s="1">
        <v>45310</v>
      </c>
      <c r="H25" s="2">
        <v>120000</v>
      </c>
      <c r="I25" t="s">
        <v>44</v>
      </c>
      <c r="J25">
        <v>30</v>
      </c>
      <c r="K25" s="5">
        <f>+H25/J25*40</f>
        <v>160000</v>
      </c>
      <c r="L25" t="s">
        <v>32</v>
      </c>
    </row>
    <row r="26" spans="1:12" ht="15.75" customHeight="1" x14ac:dyDescent="0.25">
      <c r="A26" t="s">
        <v>97</v>
      </c>
      <c r="B26">
        <v>102</v>
      </c>
      <c r="C26" t="s">
        <v>31</v>
      </c>
      <c r="E26" t="s">
        <v>98</v>
      </c>
      <c r="F26" t="s">
        <v>99</v>
      </c>
      <c r="G26" s="1">
        <v>45288</v>
      </c>
      <c r="H26" s="2">
        <v>160000</v>
      </c>
      <c r="I26" t="s">
        <v>100</v>
      </c>
      <c r="J26">
        <v>40</v>
      </c>
      <c r="K26" s="5">
        <f>+H26/J26*40</f>
        <v>160000</v>
      </c>
      <c r="L26" t="s">
        <v>29</v>
      </c>
    </row>
    <row r="27" spans="1:12" ht="15.75" customHeight="1" x14ac:dyDescent="0.25">
      <c r="A27" t="s">
        <v>122</v>
      </c>
      <c r="B27">
        <v>102</v>
      </c>
      <c r="C27" t="s">
        <v>31</v>
      </c>
      <c r="E27" t="s">
        <v>123</v>
      </c>
      <c r="F27" t="s">
        <v>124</v>
      </c>
      <c r="G27" s="1">
        <v>45128</v>
      </c>
      <c r="H27" s="2">
        <v>200000</v>
      </c>
      <c r="I27" t="s">
        <v>125</v>
      </c>
      <c r="J27">
        <v>48.94</v>
      </c>
      <c r="K27" s="5">
        <f>+H27/J27*40</f>
        <v>163465.46791990194</v>
      </c>
      <c r="L27" t="s">
        <v>29</v>
      </c>
    </row>
    <row r="28" spans="1:12" ht="15.75" customHeight="1" x14ac:dyDescent="0.25">
      <c r="A28" t="s">
        <v>101</v>
      </c>
      <c r="B28">
        <v>402</v>
      </c>
      <c r="C28" t="s">
        <v>31</v>
      </c>
      <c r="E28" t="s">
        <v>102</v>
      </c>
      <c r="F28" t="s">
        <v>103</v>
      </c>
      <c r="G28" s="1">
        <v>45594</v>
      </c>
      <c r="H28" s="2">
        <v>175000</v>
      </c>
      <c r="I28" t="s">
        <v>104</v>
      </c>
      <c r="J28">
        <v>40</v>
      </c>
      <c r="K28" s="5">
        <f>+H28/J28*40</f>
        <v>175000</v>
      </c>
      <c r="L28" t="s">
        <v>32</v>
      </c>
    </row>
    <row r="29" spans="1:12" ht="15.75" customHeight="1" x14ac:dyDescent="0.25">
      <c r="A29" t="s">
        <v>66</v>
      </c>
      <c r="B29">
        <v>102</v>
      </c>
      <c r="C29" t="s">
        <v>31</v>
      </c>
      <c r="E29" t="s">
        <v>67</v>
      </c>
      <c r="F29" t="s">
        <v>68</v>
      </c>
      <c r="G29" s="1">
        <v>45280</v>
      </c>
      <c r="H29" s="2">
        <v>168351</v>
      </c>
      <c r="I29" t="s">
        <v>40</v>
      </c>
      <c r="J29">
        <v>38.47</v>
      </c>
      <c r="K29" s="5">
        <f>+H29/J29*40</f>
        <v>175046.52976345207</v>
      </c>
      <c r="L29" t="s">
        <v>29</v>
      </c>
    </row>
    <row r="30" spans="1:12" ht="15.75" customHeight="1" x14ac:dyDescent="0.25">
      <c r="A30" t="s">
        <v>45</v>
      </c>
      <c r="B30">
        <v>402</v>
      </c>
      <c r="C30" t="s">
        <v>31</v>
      </c>
      <c r="E30" t="s">
        <v>46</v>
      </c>
      <c r="F30" t="s">
        <v>47</v>
      </c>
      <c r="G30" s="1">
        <v>45603</v>
      </c>
      <c r="H30" s="2">
        <v>135000</v>
      </c>
      <c r="I30" t="s">
        <v>48</v>
      </c>
      <c r="J30">
        <v>30</v>
      </c>
      <c r="K30" s="5">
        <f>+H30/J30*40</f>
        <v>180000</v>
      </c>
      <c r="L30" t="s">
        <v>32</v>
      </c>
    </row>
    <row r="31" spans="1:12" ht="15.75" customHeight="1" x14ac:dyDescent="0.25">
      <c r="A31" t="s">
        <v>58</v>
      </c>
      <c r="B31">
        <v>102</v>
      </c>
      <c r="C31" t="s">
        <v>31</v>
      </c>
      <c r="E31" t="s">
        <v>59</v>
      </c>
      <c r="F31" t="s">
        <v>60</v>
      </c>
      <c r="G31" s="1">
        <v>45146</v>
      </c>
      <c r="H31" s="2">
        <v>160000</v>
      </c>
      <c r="I31" t="s">
        <v>61</v>
      </c>
      <c r="J31">
        <v>34.5</v>
      </c>
      <c r="K31" s="5">
        <f>+H31/J31*40</f>
        <v>185507.24637681158</v>
      </c>
      <c r="L31" t="s">
        <v>29</v>
      </c>
    </row>
    <row r="32" spans="1:12" x14ac:dyDescent="0.25">
      <c r="H32" s="2">
        <f>SUM(H5:H31)</f>
        <v>3822926</v>
      </c>
      <c r="J32">
        <f>SUM(J5:J31)</f>
        <v>1082.9399999999998</v>
      </c>
      <c r="K32" s="2">
        <f>SUM(K5:K31)</f>
        <v>3829154.7590809166</v>
      </c>
    </row>
    <row r="33" spans="1:12" x14ac:dyDescent="0.25">
      <c r="K33" s="2">
        <f>AVERAGE(K5:K31)</f>
        <v>141820.54663262653</v>
      </c>
      <c r="L33" t="s">
        <v>130</v>
      </c>
    </row>
    <row r="34" spans="1:12" x14ac:dyDescent="0.25">
      <c r="A34" t="s">
        <v>134</v>
      </c>
      <c r="K34" s="2">
        <f>+H32/J32*40</f>
        <v>141205.45921288346</v>
      </c>
      <c r="L34" t="s">
        <v>131</v>
      </c>
    </row>
    <row r="35" spans="1:12" x14ac:dyDescent="0.25">
      <c r="A35" t="s">
        <v>135</v>
      </c>
      <c r="K35" s="2">
        <v>141200</v>
      </c>
      <c r="L35" t="s">
        <v>132</v>
      </c>
    </row>
    <row r="36" spans="1:12" x14ac:dyDescent="0.25">
      <c r="A36" t="s">
        <v>136</v>
      </c>
      <c r="K36" s="3"/>
      <c r="L36" s="4"/>
    </row>
  </sheetData>
  <sortState xmlns:xlrd2="http://schemas.microsoft.com/office/spreadsheetml/2017/richdata2" ref="A5:M31">
    <sortCondition ref="K5:K31"/>
  </sortState>
  <mergeCells count="1">
    <mergeCell ref="A2:L2"/>
  </mergeCell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2026-02-16T20:06:20Z</cp:lastPrinted>
  <dcterms:created xsi:type="dcterms:W3CDTF">2026-02-11T01:01:42Z</dcterms:created>
  <dcterms:modified xsi:type="dcterms:W3CDTF">2026-02-16T20:09:16Z</dcterms:modified>
</cp:coreProperties>
</file>