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5D391E27-DCFA-4CB3-B77C-2D6BA4F81178}" xr6:coauthVersionLast="47" xr6:coauthVersionMax="47" xr10:uidLastSave="{00000000-0000-0000-0000-000000000000}"/>
  <bookViews>
    <workbookView xWindow="2565" yWindow="2460" windowWidth="21345" windowHeight="10845" xr2:uid="{0C52BA58-A6B1-4B5A-8373-9C5C1550A179}"/>
  </bookViews>
  <sheets>
    <sheet name="salesSearch(20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K10" i="1"/>
  <c r="K5" i="1"/>
  <c r="K7" i="1"/>
  <c r="K6" i="1"/>
  <c r="K11" i="1"/>
  <c r="K8" i="1"/>
  <c r="J12" i="1"/>
  <c r="H12" i="1"/>
  <c r="K14" i="1" l="1"/>
  <c r="K12" i="1"/>
  <c r="K13" i="1"/>
</calcChain>
</file>

<file path=xl/sharedStrings.xml><?xml version="1.0" encoding="utf-8"?>
<sst xmlns="http://schemas.openxmlformats.org/spreadsheetml/2006/main" count="64" uniqueCount="55">
  <si>
    <t>Parcel</t>
  </si>
  <si>
    <t>Class</t>
  </si>
  <si>
    <t>Unit</t>
  </si>
  <si>
    <t>School</t>
  </si>
  <si>
    <t>Grantor</t>
  </si>
  <si>
    <t>Grantee</t>
  </si>
  <si>
    <t>Sale Date</t>
  </si>
  <si>
    <t>Sale Price</t>
  </si>
  <si>
    <t>Address</t>
  </si>
  <si>
    <t>Acres</t>
  </si>
  <si>
    <t>Terms</t>
  </si>
  <si>
    <t>03-ARMS LENGTH</t>
  </si>
  <si>
    <t>SWAN CREEK TOWNSHIP</t>
  </si>
  <si>
    <t>ST CHARLES COMMUNITY SCHOOLS</t>
  </si>
  <si>
    <t>26-11-3-19-1007-005</t>
  </si>
  <si>
    <t>PUFFER NANCY</t>
  </si>
  <si>
    <t>KEYSOR JOSIAH  BETHANY</t>
  </si>
  <si>
    <t>LAKEFIELD RD</t>
  </si>
  <si>
    <t>Brant Township</t>
  </si>
  <si>
    <t>08-10-2-25-1004-002</t>
  </si>
  <si>
    <t>MAPLE RIDGE HARDWOODS INC</t>
  </si>
  <si>
    <t>HART, ANTHONY</t>
  </si>
  <si>
    <t>13493 MARION RD</t>
  </si>
  <si>
    <t>Other parcels in sale</t>
  </si>
  <si>
    <t>03-ARM'S LENGTH</t>
  </si>
  <si>
    <t>Midland County</t>
  </si>
  <si>
    <t>33-TO BE DETERMINED</t>
  </si>
  <si>
    <t>N WALDO RD</t>
  </si>
  <si>
    <t>080-018-300-060-00</t>
  </si>
  <si>
    <t>HALL, DONALD</t>
  </si>
  <si>
    <t>LOOKER, MATTHEW &amp; SHERRY</t>
  </si>
  <si>
    <t>N CASTOR RD</t>
  </si>
  <si>
    <t>090-002-100-051-00</t>
  </si>
  <si>
    <t>BENCHLEY, MARVIN M ET AL</t>
  </si>
  <si>
    <t>PARKER, NICHOLAS</t>
  </si>
  <si>
    <t>080-029-400-020-00</t>
  </si>
  <si>
    <t>MILLER, GREGORY</t>
  </si>
  <si>
    <t>ROBINET, KEITH L</t>
  </si>
  <si>
    <t>N TEN MILE RD</t>
  </si>
  <si>
    <t>160-004-100-250-00</t>
  </si>
  <si>
    <t>LEWIS, ANDREW &amp; TONIA H&amp;W</t>
  </si>
  <si>
    <t>SCHAEFER, JAY &amp; JENNIFER</t>
  </si>
  <si>
    <t>N GENEVA RD</t>
  </si>
  <si>
    <t>020-022-400-005-00</t>
  </si>
  <si>
    <t>BORCHARD, KIMBERLY ET AL</t>
  </si>
  <si>
    <t>NAGLE, MATTHEW M &amp; HEATHER L</t>
  </si>
  <si>
    <t>N ALAMANDO RD</t>
  </si>
  <si>
    <t>Indicated 50 acre rate</t>
  </si>
  <si>
    <t>SPAULDING 2026 LAND VALUE ANALYSIS SOUTH OF RIVER 50 ACRE</t>
  </si>
  <si>
    <t>Use</t>
  </si>
  <si>
    <t>Average</t>
  </si>
  <si>
    <t>Aggregate</t>
  </si>
  <si>
    <t>There being no vacant sales in Spaulding Twp</t>
  </si>
  <si>
    <t xml:space="preserve">sales from Saginaw &amp; Midland Counties will </t>
  </si>
  <si>
    <t>be analyzed for this study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</si>
</sst>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4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165" fontId="0" fillId="0" borderId="0" xfId="42" applyNumberFormat="1" applyFont="1" applyAlignment="1">
      <alignment wrapText="1"/>
    </xf>
    <xf numFmtId="165" fontId="0" fillId="0" borderId="0" xfId="42" applyNumberFormat="1" applyFont="1"/>
    <xf numFmtId="165" fontId="0" fillId="33" borderId="0" xfId="42" applyNumberFormat="1" applyFont="1" applyFill="1"/>
    <xf numFmtId="0" fontId="0" fillId="33" borderId="0" xfId="0" applyFill="1"/>
    <xf numFmtId="0" fontId="0" fillId="33" borderId="0" xfId="0" applyFill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" xfId="42" builtinId="4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413CD-CF06-444F-854A-B430DB798BDC}">
  <sheetPr>
    <pageSetUpPr fitToPage="1"/>
  </sheetPr>
  <dimension ref="A2:M16"/>
  <sheetViews>
    <sheetView tabSelected="1" workbookViewId="0">
      <selection activeCell="A17" sqref="A17"/>
    </sheetView>
  </sheetViews>
  <sheetFormatPr defaultRowHeight="15" x14ac:dyDescent="0.25"/>
  <cols>
    <col min="1" max="1" width="19.85546875" customWidth="1"/>
    <col min="2" max="2" width="6.5703125" customWidth="1"/>
    <col min="3" max="3" width="28.42578125" customWidth="1"/>
    <col min="4" max="4" width="36.5703125" customWidth="1"/>
    <col min="5" max="5" width="30" customWidth="1"/>
    <col min="6" max="6" width="21.28515625" customWidth="1"/>
    <col min="7" max="7" width="13.140625" style="1" customWidth="1"/>
    <col min="8" max="8" width="12.7109375" style="5" customWidth="1"/>
    <col min="9" max="9" width="19.140625" customWidth="1"/>
    <col min="10" max="10" width="8.140625" customWidth="1"/>
    <col min="11" max="11" width="11.5703125" style="5" customWidth="1"/>
    <col min="12" max="12" width="18.5703125" customWidth="1"/>
    <col min="13" max="13" width="17.85546875" customWidth="1"/>
  </cols>
  <sheetData>
    <row r="2" spans="1:13" x14ac:dyDescent="0.25">
      <c r="A2" s="8" t="s">
        <v>48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4" spans="1:13" s="2" customFormat="1" ht="30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3" t="s">
        <v>6</v>
      </c>
      <c r="H4" s="4" t="s">
        <v>7</v>
      </c>
      <c r="I4" s="2" t="s">
        <v>8</v>
      </c>
      <c r="J4" s="2" t="s">
        <v>9</v>
      </c>
      <c r="K4" s="4" t="s">
        <v>47</v>
      </c>
      <c r="L4" s="2" t="s">
        <v>10</v>
      </c>
      <c r="M4" s="2" t="s">
        <v>23</v>
      </c>
    </row>
    <row r="5" spans="1:13" x14ac:dyDescent="0.25">
      <c r="A5" t="s">
        <v>35</v>
      </c>
      <c r="B5">
        <v>402</v>
      </c>
      <c r="C5" t="s">
        <v>25</v>
      </c>
      <c r="E5" t="s">
        <v>36</v>
      </c>
      <c r="F5" t="s">
        <v>37</v>
      </c>
      <c r="G5" s="1">
        <v>45281</v>
      </c>
      <c r="H5" s="5">
        <v>105000</v>
      </c>
      <c r="I5" t="s">
        <v>38</v>
      </c>
      <c r="J5">
        <v>50.79</v>
      </c>
      <c r="K5" s="6">
        <f>+H5/J5*50</f>
        <v>103366.80448907266</v>
      </c>
      <c r="L5" t="s">
        <v>26</v>
      </c>
    </row>
    <row r="6" spans="1:13" x14ac:dyDescent="0.25">
      <c r="A6" t="s">
        <v>43</v>
      </c>
      <c r="B6">
        <v>402</v>
      </c>
      <c r="C6" t="s">
        <v>25</v>
      </c>
      <c r="E6" t="s">
        <v>44</v>
      </c>
      <c r="F6" t="s">
        <v>45</v>
      </c>
      <c r="G6" s="1">
        <v>45148</v>
      </c>
      <c r="H6" s="5">
        <v>195000</v>
      </c>
      <c r="I6" t="s">
        <v>46</v>
      </c>
      <c r="J6">
        <v>73.25</v>
      </c>
      <c r="K6" s="6">
        <f>+H6/J6*50</f>
        <v>133105.80204778156</v>
      </c>
      <c r="L6" t="s">
        <v>24</v>
      </c>
    </row>
    <row r="7" spans="1:13" x14ac:dyDescent="0.25">
      <c r="A7" t="s">
        <v>39</v>
      </c>
      <c r="B7">
        <v>402</v>
      </c>
      <c r="C7" t="s">
        <v>25</v>
      </c>
      <c r="E7" t="s">
        <v>40</v>
      </c>
      <c r="F7" t="s">
        <v>41</v>
      </c>
      <c r="G7" s="1">
        <v>45386</v>
      </c>
      <c r="H7" s="5">
        <v>215000</v>
      </c>
      <c r="I7" t="s">
        <v>42</v>
      </c>
      <c r="J7">
        <v>66.8</v>
      </c>
      <c r="K7" s="6">
        <f>+H7/J7*50</f>
        <v>160928.14371257488</v>
      </c>
      <c r="L7" t="s">
        <v>24</v>
      </c>
    </row>
    <row r="8" spans="1:13" x14ac:dyDescent="0.25">
      <c r="A8" t="s">
        <v>28</v>
      </c>
      <c r="B8">
        <v>402</v>
      </c>
      <c r="C8" t="s">
        <v>25</v>
      </c>
      <c r="E8" t="s">
        <v>29</v>
      </c>
      <c r="F8" t="s">
        <v>30</v>
      </c>
      <c r="G8" s="1">
        <v>45380</v>
      </c>
      <c r="H8" s="5">
        <v>150000</v>
      </c>
      <c r="I8" t="s">
        <v>31</v>
      </c>
      <c r="J8">
        <v>45.49</v>
      </c>
      <c r="K8" s="6">
        <f>+H8/J8*50</f>
        <v>164871.40030775996</v>
      </c>
      <c r="L8" t="s">
        <v>24</v>
      </c>
    </row>
    <row r="9" spans="1:13" x14ac:dyDescent="0.25">
      <c r="A9" t="s">
        <v>19</v>
      </c>
      <c r="B9">
        <v>402</v>
      </c>
      <c r="C9" t="s">
        <v>18</v>
      </c>
      <c r="D9" t="s">
        <v>13</v>
      </c>
      <c r="E9" t="s">
        <v>20</v>
      </c>
      <c r="F9" t="s">
        <v>21</v>
      </c>
      <c r="G9" s="1">
        <v>45335</v>
      </c>
      <c r="H9" s="5">
        <v>165000</v>
      </c>
      <c r="I9" t="s">
        <v>22</v>
      </c>
      <c r="J9">
        <v>50</v>
      </c>
      <c r="K9" s="6">
        <f>+H9/J9*50</f>
        <v>165000</v>
      </c>
      <c r="L9" t="s">
        <v>11</v>
      </c>
    </row>
    <row r="10" spans="1:13" x14ac:dyDescent="0.25">
      <c r="A10" t="s">
        <v>32</v>
      </c>
      <c r="B10">
        <v>402</v>
      </c>
      <c r="C10" t="s">
        <v>25</v>
      </c>
      <c r="E10" t="s">
        <v>33</v>
      </c>
      <c r="F10" t="s">
        <v>34</v>
      </c>
      <c r="G10" s="1">
        <v>45485</v>
      </c>
      <c r="H10" s="5">
        <v>170000</v>
      </c>
      <c r="I10" t="s">
        <v>27</v>
      </c>
      <c r="J10">
        <v>50.62</v>
      </c>
      <c r="K10" s="6">
        <f>+H10/J10*50</f>
        <v>167917.81904385617</v>
      </c>
      <c r="L10" t="s">
        <v>24</v>
      </c>
    </row>
    <row r="11" spans="1:13" x14ac:dyDescent="0.25">
      <c r="A11" t="s">
        <v>14</v>
      </c>
      <c r="B11">
        <v>402</v>
      </c>
      <c r="C11" t="s">
        <v>12</v>
      </c>
      <c r="D11" t="s">
        <v>13</v>
      </c>
      <c r="E11" t="s">
        <v>15</v>
      </c>
      <c r="F11" t="s">
        <v>16</v>
      </c>
      <c r="G11" s="1">
        <v>45077</v>
      </c>
      <c r="H11" s="5">
        <v>307098</v>
      </c>
      <c r="I11" t="s">
        <v>17</v>
      </c>
      <c r="J11">
        <v>76.989999999999995</v>
      </c>
      <c r="K11" s="6">
        <f>+H11/J11*50</f>
        <v>199440.18703727759</v>
      </c>
      <c r="L11" t="s">
        <v>11</v>
      </c>
    </row>
    <row r="12" spans="1:13" x14ac:dyDescent="0.25">
      <c r="H12" s="5">
        <f>SUM(H5:H11)</f>
        <v>1307098</v>
      </c>
      <c r="J12">
        <f>SUM(J5:J11)</f>
        <v>413.94</v>
      </c>
      <c r="K12" s="5">
        <f>SUM(K5:K11)</f>
        <v>1094630.1566383229</v>
      </c>
    </row>
    <row r="13" spans="1:13" x14ac:dyDescent="0.25">
      <c r="K13" s="5">
        <f>AVERAGE(K5:K11)</f>
        <v>156375.73666261756</v>
      </c>
      <c r="L13" t="s">
        <v>50</v>
      </c>
    </row>
    <row r="14" spans="1:13" x14ac:dyDescent="0.25">
      <c r="A14" t="s">
        <v>52</v>
      </c>
      <c r="K14" s="5">
        <f>+H12/J12*50</f>
        <v>157884.95917282699</v>
      </c>
      <c r="L14" t="s">
        <v>51</v>
      </c>
    </row>
    <row r="15" spans="1:13" x14ac:dyDescent="0.25">
      <c r="A15" t="s">
        <v>53</v>
      </c>
      <c r="K15" s="6">
        <v>157900</v>
      </c>
      <c r="L15" s="7" t="s">
        <v>49</v>
      </c>
    </row>
    <row r="16" spans="1:13" x14ac:dyDescent="0.25">
      <c r="A16" t="s">
        <v>54</v>
      </c>
    </row>
  </sheetData>
  <sortState xmlns:xlrd2="http://schemas.microsoft.com/office/spreadsheetml/2017/richdata2" ref="A5:M11">
    <sortCondition ref="K5:K11"/>
  </sortState>
  <mergeCells count="1">
    <mergeCell ref="A2:L2"/>
  </mergeCells>
  <pageMargins left="0.7" right="0.7" top="0.75" bottom="0.75" header="0.3" footer="0.3"/>
  <pageSetup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salesSearch(20)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Cook</dc:creator>
  <cp:lastModifiedBy>Dave Cook</cp:lastModifiedBy>
  <cp:lastPrinted>2026-02-16T20:19:34Z</cp:lastPrinted>
  <dcterms:created xsi:type="dcterms:W3CDTF">2026-02-11T01:01:42Z</dcterms:created>
  <dcterms:modified xsi:type="dcterms:W3CDTF">2026-02-16T20:21:24Z</dcterms:modified>
</cp:coreProperties>
</file>