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8322484-552A-4445-BF30-1B460234D735}" xr6:coauthVersionLast="47" xr6:coauthVersionMax="47" xr10:uidLastSave="{00000000-0000-0000-0000-000000000000}"/>
  <bookViews>
    <workbookView xWindow="2115" yWindow="2115" windowWidth="21450" windowHeight="10845" xr2:uid="{277A0DCA-1471-41AC-BF7A-8A09844BEEC5}"/>
  </bookViews>
  <sheets>
    <sheet name="NON-TILLABLE" sheetId="10" r:id="rId1"/>
    <sheet name="Sheet2" sheetId="16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0" l="1"/>
  <c r="N11" i="10"/>
  <c r="O11" i="10"/>
  <c r="Q11" i="10" s="1"/>
  <c r="P11" i="10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2" i="16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2" i="16"/>
  <c r="N6" i="10" l="1"/>
  <c r="O6" i="10"/>
  <c r="O10" i="10"/>
  <c r="Q10" i="10" s="1"/>
  <c r="N10" i="10"/>
  <c r="O9" i="10"/>
  <c r="Q9" i="10" s="1"/>
  <c r="N9" i="10"/>
  <c r="O8" i="10"/>
  <c r="Q8" i="10" s="1"/>
  <c r="N8" i="10"/>
  <c r="O7" i="10"/>
  <c r="Q7" i="10" s="1"/>
  <c r="N7" i="10"/>
  <c r="O12" i="10" l="1"/>
  <c r="P6" i="10"/>
  <c r="Q6" i="10"/>
  <c r="P10" i="10"/>
  <c r="P8" i="10"/>
  <c r="P7" i="10"/>
  <c r="P9" i="10"/>
  <c r="Q12" i="10" l="1"/>
  <c r="Q13" i="10" l="1"/>
</calcChain>
</file>

<file path=xl/sharedStrings.xml><?xml version="1.0" encoding="utf-8"?>
<sst xmlns="http://schemas.openxmlformats.org/spreadsheetml/2006/main" count="94" uniqueCount="72">
  <si>
    <t>KOCHVILLE</t>
  </si>
  <si>
    <t>RICHLAND</t>
  </si>
  <si>
    <t>BRIDGEPORT</t>
  </si>
  <si>
    <t>FRANKENMUTH</t>
  </si>
  <si>
    <t>CHESANING</t>
  </si>
  <si>
    <t>MAPLE GROVE</t>
  </si>
  <si>
    <t xml:space="preserve">Class at </t>
  </si>
  <si>
    <t>Adjusted</t>
  </si>
  <si>
    <t>Confiden-</t>
  </si>
  <si>
    <t>Instrument</t>
  </si>
  <si>
    <t xml:space="preserve">Term of </t>
  </si>
  <si>
    <t xml:space="preserve">Liber </t>
  </si>
  <si>
    <t>Tillable</t>
  </si>
  <si>
    <t>Non-Tillable</t>
  </si>
  <si>
    <t>ROW</t>
  </si>
  <si>
    <t xml:space="preserve">Total </t>
  </si>
  <si>
    <t xml:space="preserve">Net </t>
  </si>
  <si>
    <t>Percent</t>
  </si>
  <si>
    <t>Dollars</t>
  </si>
  <si>
    <t>Parcel Number</t>
  </si>
  <si>
    <t>Street Address</t>
  </si>
  <si>
    <t>Saledate</t>
  </si>
  <si>
    <t>Sale</t>
  </si>
  <si>
    <t>Sale Price</t>
  </si>
  <si>
    <t>tial Sale</t>
  </si>
  <si>
    <t>Type</t>
  </si>
  <si>
    <t>Page</t>
  </si>
  <si>
    <t>Acres</t>
  </si>
  <si>
    <t>Per Net Ac</t>
  </si>
  <si>
    <t>Grantor</t>
  </si>
  <si>
    <t>Grantee</t>
  </si>
  <si>
    <t>No</t>
  </si>
  <si>
    <t>WD</t>
  </si>
  <si>
    <t>03-ARM'S LENGTH</t>
  </si>
  <si>
    <t>MLC</t>
  </si>
  <si>
    <t>Yes</t>
  </si>
  <si>
    <t>PEET RD</t>
  </si>
  <si>
    <t>FROST RD</t>
  </si>
  <si>
    <t>13-09-3-15-1001-004</t>
  </si>
  <si>
    <t>9091 VOLKMER RD</t>
  </si>
  <si>
    <t>WEISENBERGER, C J</t>
  </si>
  <si>
    <t>MUIRHEAD, JACK</t>
  </si>
  <si>
    <t>18-13-5-19-3002-000</t>
  </si>
  <si>
    <t>VENOY RD</t>
  </si>
  <si>
    <t>REICHARD, FREDERICK J TRUST</t>
  </si>
  <si>
    <t>GORTAW LLC</t>
  </si>
  <si>
    <t>20-09-4-18-4003-000</t>
  </si>
  <si>
    <t>CECH-BATES-MEYER-MEYER-COBERLEY</t>
  </si>
  <si>
    <t>BIRCHMEIER, TIMOTHY</t>
  </si>
  <si>
    <t>22-12-2-09-3001-004</t>
  </si>
  <si>
    <t>WARDIN, KEVIN M &amp; CAROLYN M</t>
  </si>
  <si>
    <t>RADOSA, MICHAEL R TRUST</t>
  </si>
  <si>
    <t>YONG, PAO - YANG, WA MENG</t>
  </si>
  <si>
    <t>ROEDEL RD</t>
  </si>
  <si>
    <t>14-11-6-13-2008-001</t>
  </si>
  <si>
    <t>ACKERMAN, GREG ANTHONY TRUST</t>
  </si>
  <si>
    <t>DAENZER, DOUGLAS J TRUST</t>
  </si>
  <si>
    <t>09-11-5-09-1002-000</t>
  </si>
  <si>
    <t>LIZ ADDED ON 9/8/25</t>
  </si>
  <si>
    <t>3540 KING RD</t>
  </si>
  <si>
    <t>HOLA LLC</t>
  </si>
  <si>
    <t>Township</t>
  </si>
  <si>
    <t>Comments</t>
  </si>
  <si>
    <t>Non-tillable price</t>
  </si>
  <si>
    <t>Acre</t>
  </si>
  <si>
    <t>Estimated land value</t>
  </si>
  <si>
    <t>SPAULDING 2026 AGG VACANT LAND ANALYSIS (NON-TILLABLE)</t>
  </si>
  <si>
    <t>Average</t>
  </si>
  <si>
    <t>Aggregate</t>
  </si>
  <si>
    <t>Use</t>
  </si>
  <si>
    <t>There being no indicative sales in Spaulding</t>
  </si>
  <si>
    <t>sales from other units will be analized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</si>
</sst>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DLaM Display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0" fillId="0" borderId="0" xfId="0" applyNumberFormat="1"/>
    <xf numFmtId="0" fontId="5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 wrapText="1"/>
    </xf>
    <xf numFmtId="43" fontId="2" fillId="3" borderId="2" xfId="1" applyFont="1" applyFill="1" applyBorder="1" applyAlignment="1">
      <alignment horizontal="center" wrapText="1"/>
    </xf>
    <xf numFmtId="9" fontId="2" fillId="3" borderId="2" xfId="2" applyFont="1" applyFill="1" applyBorder="1" applyAlignment="1">
      <alignment horizontal="center" wrapText="1"/>
    </xf>
    <xf numFmtId="0" fontId="6" fillId="3" borderId="1" xfId="0" applyFont="1" applyFill="1" applyBorder="1"/>
    <xf numFmtId="14" fontId="5" fillId="0" borderId="0" xfId="0" applyNumberFormat="1" applyFont="1"/>
    <xf numFmtId="164" fontId="5" fillId="0" borderId="0" xfId="1" applyNumberFormat="1" applyFont="1" applyFill="1"/>
    <xf numFmtId="43" fontId="5" fillId="0" borderId="0" xfId="1" applyFont="1" applyFill="1"/>
    <xf numFmtId="9" fontId="5" fillId="0" borderId="0" xfId="2" applyFont="1" applyFill="1" applyAlignment="1">
      <alignment horizontal="center"/>
    </xf>
    <xf numFmtId="5" fontId="5" fillId="0" borderId="0" xfId="1" applyNumberFormat="1" applyFont="1" applyFill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/>
    <xf numFmtId="164" fontId="5" fillId="0" borderId="1" xfId="1" applyNumberFormat="1" applyFont="1" applyFill="1" applyBorder="1"/>
    <xf numFmtId="43" fontId="5" fillId="0" borderId="1" xfId="1" applyFont="1" applyFill="1" applyBorder="1"/>
    <xf numFmtId="9" fontId="2" fillId="0" borderId="1" xfId="2" applyFont="1" applyBorder="1" applyAlignment="1">
      <alignment horizontal="right"/>
    </xf>
    <xf numFmtId="9" fontId="4" fillId="0" borderId="0" xfId="2" applyFont="1" applyAlignment="1">
      <alignment horizontal="right"/>
    </xf>
    <xf numFmtId="14" fontId="0" fillId="0" borderId="0" xfId="0" applyNumberFormat="1"/>
    <xf numFmtId="164" fontId="0" fillId="0" borderId="0" xfId="1" applyNumberFormat="1" applyFont="1" applyFill="1"/>
    <xf numFmtId="43" fontId="0" fillId="0" borderId="0" xfId="1" applyFont="1" applyFill="1"/>
    <xf numFmtId="9" fontId="0" fillId="0" borderId="0" xfId="2" applyFont="1" applyFill="1" applyAlignment="1">
      <alignment horizontal="center"/>
    </xf>
    <xf numFmtId="164" fontId="0" fillId="0" borderId="0" xfId="1" applyNumberFormat="1" applyFont="1"/>
    <xf numFmtId="43" fontId="0" fillId="0" borderId="0" xfId="1" applyFont="1"/>
    <xf numFmtId="9" fontId="0" fillId="0" borderId="0" xfId="2" applyFont="1" applyAlignment="1">
      <alignment horizontal="center"/>
    </xf>
    <xf numFmtId="0" fontId="0" fillId="0" borderId="1" xfId="0" applyBorder="1"/>
    <xf numFmtId="164" fontId="5" fillId="0" borderId="0" xfId="1" applyNumberFormat="1" applyFont="1" applyFill="1" applyBorder="1"/>
    <xf numFmtId="43" fontId="5" fillId="0" borderId="0" xfId="1" applyFont="1" applyFill="1" applyBorder="1"/>
    <xf numFmtId="9" fontId="5" fillId="0" borderId="0" xfId="2" applyFont="1" applyFill="1" applyBorder="1" applyAlignment="1">
      <alignment horizontal="center"/>
    </xf>
    <xf numFmtId="5" fontId="5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3" fontId="2" fillId="0" borderId="0" xfId="1" applyFont="1" applyFill="1" applyBorder="1" applyAlignment="1">
      <alignment horizontal="center" wrapText="1"/>
    </xf>
    <xf numFmtId="9" fontId="2" fillId="0" borderId="0" xfId="2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5" fontId="6" fillId="0" borderId="0" xfId="1" applyNumberFormat="1" applyFont="1" applyFill="1" applyAlignment="1">
      <alignment horizontal="center"/>
    </xf>
    <xf numFmtId="5" fontId="6" fillId="0" borderId="1" xfId="1" applyNumberFormat="1" applyFont="1" applyFill="1" applyBorder="1" applyAlignment="1">
      <alignment horizontal="center"/>
    </xf>
    <xf numFmtId="9" fontId="2" fillId="0" borderId="0" xfId="2" applyFont="1" applyAlignment="1">
      <alignment horizontal="center"/>
    </xf>
    <xf numFmtId="9" fontId="2" fillId="0" borderId="0" xfId="2" applyFont="1" applyFill="1" applyAlignment="1">
      <alignment horizontal="center"/>
    </xf>
    <xf numFmtId="5" fontId="6" fillId="0" borderId="0" xfId="1" applyNumberFormat="1" applyFont="1" applyFill="1" applyBorder="1" applyAlignment="1">
      <alignment horizontal="center"/>
    </xf>
    <xf numFmtId="0" fontId="9" fillId="3" borderId="1" xfId="0" applyFont="1" applyFill="1" applyBorder="1"/>
    <xf numFmtId="0" fontId="8" fillId="0" borderId="0" xfId="0" applyFont="1"/>
    <xf numFmtId="5" fontId="5" fillId="0" borderId="0" xfId="1" applyNumberFormat="1" applyFont="1" applyFill="1" applyAlignment="1">
      <alignment horizontal="left"/>
    </xf>
    <xf numFmtId="0" fontId="8" fillId="0" borderId="0" xfId="0" applyFont="1" applyAlignment="1">
      <alignment horizontal="center"/>
    </xf>
    <xf numFmtId="49" fontId="0" fillId="0" borderId="1" xfId="0" applyNumberFormat="1" applyBorder="1"/>
    <xf numFmtId="5" fontId="2" fillId="0" borderId="1" xfId="1" applyNumberFormat="1" applyFont="1" applyBorder="1"/>
    <xf numFmtId="9" fontId="2" fillId="0" borderId="0" xfId="2" applyFont="1" applyAlignment="1">
      <alignment horizontal="right"/>
    </xf>
    <xf numFmtId="0" fontId="2" fillId="0" borderId="0" xfId="0" applyFont="1" applyAlignment="1">
      <alignment horizontal="right"/>
    </xf>
    <xf numFmtId="5" fontId="3" fillId="0" borderId="0" xfId="1" applyNumberFormat="1" applyFont="1" applyFill="1" applyBorder="1" applyAlignment="1">
      <alignment horizontal="center"/>
    </xf>
    <xf numFmtId="0" fontId="5" fillId="2" borderId="0" xfId="0" applyFont="1" applyFill="1"/>
    <xf numFmtId="164" fontId="10" fillId="0" borderId="0" xfId="1" applyNumberFormat="1" applyFont="1" applyFill="1"/>
    <xf numFmtId="44" fontId="0" fillId="0" borderId="0" xfId="4" applyFont="1"/>
    <xf numFmtId="0" fontId="0" fillId="5" borderId="0" xfId="0" applyFill="1"/>
    <xf numFmtId="0" fontId="1" fillId="4" borderId="3" xfId="5" applyBorder="1"/>
    <xf numFmtId="167" fontId="1" fillId="4" borderId="3" xfId="5" applyNumberFormat="1" applyBorder="1"/>
    <xf numFmtId="6" fontId="0" fillId="2" borderId="0" xfId="0" applyNumberFormat="1" applyFill="1"/>
    <xf numFmtId="5" fontId="2" fillId="0" borderId="0" xfId="1" applyNumberFormat="1" applyFont="1"/>
    <xf numFmtId="49" fontId="2" fillId="0" borderId="0" xfId="0" applyNumberFormat="1" applyFont="1" applyAlignment="1">
      <alignment horizontal="center"/>
    </xf>
  </cellXfs>
  <cellStyles count="6">
    <cellStyle name="20% - Accent1" xfId="5" builtinId="30"/>
    <cellStyle name="Comma" xfId="1" builtinId="3"/>
    <cellStyle name="Comma 2" xfId="3" xr:uid="{62C06AF9-A7A7-4D98-BD1A-A9791FD06906}"/>
    <cellStyle name="Currency" xfId="4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  <color rgb="FF00FFFF"/>
      <color rgb="FF009999"/>
      <color rgb="FFFF99FF"/>
      <color rgb="FFD60093"/>
      <color rgb="FF0000FF"/>
      <color rgb="FF99FF66"/>
      <color rgb="FFFF99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2B9C6-0646-4A87-A719-A59BF30EBEB1}">
  <sheetPr>
    <tabColor theme="9" tint="-0.249977111117893"/>
    <pageSetUpPr fitToPage="1"/>
  </sheetPr>
  <dimension ref="A1:T158"/>
  <sheetViews>
    <sheetView tabSelected="1" zoomScale="85" zoomScaleNormal="85" workbookViewId="0">
      <selection activeCell="I14" sqref="I14"/>
    </sheetView>
  </sheetViews>
  <sheetFormatPr defaultRowHeight="15" x14ac:dyDescent="0.25"/>
  <cols>
    <col min="1" max="1" width="15.7109375" style="3" customWidth="1"/>
    <col min="2" max="2" width="20.85546875" customWidth="1"/>
    <col min="3" max="3" width="17.7109375" customWidth="1"/>
    <col min="4" max="4" width="12.140625" customWidth="1"/>
    <col min="5" max="5" width="8.140625" style="1" customWidth="1"/>
    <col min="6" max="6" width="10.85546875" customWidth="1"/>
    <col min="7" max="8" width="9.140625" style="1"/>
    <col min="9" max="9" width="18.42578125" customWidth="1"/>
    <col min="10" max="10" width="13.140625" style="1" customWidth="1"/>
    <col min="17" max="17" width="11.7109375" customWidth="1"/>
    <col min="18" max="18" width="23.7109375" customWidth="1"/>
    <col min="19" max="19" width="26.5703125" customWidth="1"/>
    <col min="20" max="20" width="21.5703125" style="37" customWidth="1"/>
  </cols>
  <sheetData>
    <row r="1" spans="1:20" x14ac:dyDescent="0.25">
      <c r="A1" s="69" t="s">
        <v>66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x14ac:dyDescent="0.25">
      <c r="D2" s="25"/>
      <c r="F2" s="26"/>
      <c r="K2" s="27"/>
      <c r="L2" s="27"/>
      <c r="M2" s="27"/>
      <c r="N2" s="16"/>
      <c r="O2" s="16"/>
      <c r="P2" s="17"/>
      <c r="Q2" s="18"/>
      <c r="T2" s="1"/>
    </row>
    <row r="3" spans="1:20" ht="17.25" customHeight="1" x14ac:dyDescent="0.3">
      <c r="A3" s="13"/>
      <c r="B3" s="52"/>
      <c r="C3" s="13"/>
      <c r="D3" s="6"/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7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6"/>
      <c r="S3" s="6"/>
      <c r="T3" s="6"/>
    </row>
    <row r="4" spans="1:20" ht="14.25" customHeight="1" thickBot="1" x14ac:dyDescent="0.3">
      <c r="A4" s="9" t="s">
        <v>61</v>
      </c>
      <c r="B4" s="8" t="s">
        <v>19</v>
      </c>
      <c r="C4" s="9" t="s">
        <v>20</v>
      </c>
      <c r="D4" s="8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22</v>
      </c>
      <c r="J4" s="10" t="s">
        <v>26</v>
      </c>
      <c r="K4" s="10" t="s">
        <v>27</v>
      </c>
      <c r="L4" s="10" t="s">
        <v>27</v>
      </c>
      <c r="M4" s="11" t="s">
        <v>27</v>
      </c>
      <c r="N4" s="11" t="s">
        <v>27</v>
      </c>
      <c r="O4" s="11" t="s">
        <v>27</v>
      </c>
      <c r="P4" s="12" t="s">
        <v>12</v>
      </c>
      <c r="Q4" s="10" t="s">
        <v>28</v>
      </c>
      <c r="R4" s="8" t="s">
        <v>29</v>
      </c>
      <c r="S4" s="8" t="s">
        <v>30</v>
      </c>
      <c r="T4" s="8" t="s">
        <v>62</v>
      </c>
    </row>
    <row r="5" spans="1:20" ht="9.75" customHeight="1" thickTop="1" x14ac:dyDescent="0.25"/>
    <row r="6" spans="1:20" x14ac:dyDescent="0.25">
      <c r="A6" s="3" t="s">
        <v>1</v>
      </c>
      <c r="B6" t="s">
        <v>49</v>
      </c>
      <c r="C6" t="s">
        <v>37</v>
      </c>
      <c r="D6" s="25">
        <v>45022</v>
      </c>
      <c r="E6" s="1">
        <v>102</v>
      </c>
      <c r="F6" s="26">
        <v>115900</v>
      </c>
      <c r="G6" s="1" t="s">
        <v>31</v>
      </c>
      <c r="H6" s="1" t="s">
        <v>32</v>
      </c>
      <c r="I6" t="s">
        <v>33</v>
      </c>
      <c r="J6" s="1">
        <v>2023007706</v>
      </c>
      <c r="K6" s="27">
        <v>30.66</v>
      </c>
      <c r="L6" s="27">
        <v>8</v>
      </c>
      <c r="M6" s="27">
        <v>0.33</v>
      </c>
      <c r="N6" s="16">
        <f t="shared" ref="N6:N11" si="0">SUM(K6:M6)</f>
        <v>38.989999999999995</v>
      </c>
      <c r="O6" s="16">
        <f t="shared" ref="O6:O11" si="1">K6+L6</f>
        <v>38.659999999999997</v>
      </c>
      <c r="P6" s="17">
        <f t="shared" ref="P6:P11" si="2">K6/O6</f>
        <v>0.79306777030522513</v>
      </c>
      <c r="Q6" s="18">
        <f t="shared" ref="Q6:Q11" si="3">F6/O6</f>
        <v>2997.9306777030524</v>
      </c>
      <c r="R6" t="s">
        <v>50</v>
      </c>
      <c r="S6" t="s">
        <v>51</v>
      </c>
      <c r="T6" s="1"/>
    </row>
    <row r="7" spans="1:20" x14ac:dyDescent="0.25">
      <c r="A7" s="3" t="s">
        <v>2</v>
      </c>
      <c r="B7" s="4" t="s">
        <v>57</v>
      </c>
      <c r="C7" s="4" t="s">
        <v>59</v>
      </c>
      <c r="D7" s="14">
        <v>45086</v>
      </c>
      <c r="E7" s="42">
        <v>101</v>
      </c>
      <c r="F7" s="15">
        <v>100000</v>
      </c>
      <c r="G7" s="1" t="s">
        <v>31</v>
      </c>
      <c r="H7" s="1" t="s">
        <v>32</v>
      </c>
      <c r="I7" t="s">
        <v>33</v>
      </c>
      <c r="J7" s="42">
        <v>2023014435</v>
      </c>
      <c r="K7" s="16">
        <v>12.67</v>
      </c>
      <c r="L7" s="16">
        <v>13.22</v>
      </c>
      <c r="M7" s="16">
        <v>1.53</v>
      </c>
      <c r="N7" s="16">
        <f t="shared" si="0"/>
        <v>27.42</v>
      </c>
      <c r="O7" s="16">
        <f t="shared" si="1"/>
        <v>25.89</v>
      </c>
      <c r="P7" s="17">
        <f t="shared" si="2"/>
        <v>0.48937813827732712</v>
      </c>
      <c r="Q7" s="18">
        <f t="shared" si="3"/>
        <v>3862.4951718810353</v>
      </c>
      <c r="R7" s="4" t="s">
        <v>60</v>
      </c>
      <c r="S7" s="4" t="s">
        <v>52</v>
      </c>
      <c r="T7" s="54" t="s">
        <v>58</v>
      </c>
    </row>
    <row r="8" spans="1:20" x14ac:dyDescent="0.25">
      <c r="A8" s="3" t="s">
        <v>0</v>
      </c>
      <c r="B8" t="s">
        <v>42</v>
      </c>
      <c r="C8" t="s">
        <v>43</v>
      </c>
      <c r="D8" s="25">
        <v>45366</v>
      </c>
      <c r="E8" s="1">
        <v>102</v>
      </c>
      <c r="F8" s="62">
        <v>70000</v>
      </c>
      <c r="G8" s="55" t="s">
        <v>35</v>
      </c>
      <c r="H8" s="1" t="s">
        <v>32</v>
      </c>
      <c r="I8" t="s">
        <v>33</v>
      </c>
      <c r="J8" s="1">
        <v>2024004912</v>
      </c>
      <c r="K8" s="27">
        <v>14.05</v>
      </c>
      <c r="L8" s="27">
        <v>2.8</v>
      </c>
      <c r="M8" s="27">
        <v>1.28</v>
      </c>
      <c r="N8" s="16">
        <f t="shared" si="0"/>
        <v>18.130000000000003</v>
      </c>
      <c r="O8" s="16">
        <f t="shared" si="1"/>
        <v>16.850000000000001</v>
      </c>
      <c r="P8" s="17">
        <f t="shared" si="2"/>
        <v>0.83382789317507411</v>
      </c>
      <c r="Q8" s="18">
        <f t="shared" si="3"/>
        <v>4154.3026706231449</v>
      </c>
      <c r="R8" t="s">
        <v>44</v>
      </c>
      <c r="S8" t="s">
        <v>45</v>
      </c>
      <c r="T8" s="1"/>
    </row>
    <row r="9" spans="1:20" x14ac:dyDescent="0.25">
      <c r="A9" s="3" t="s">
        <v>5</v>
      </c>
      <c r="B9" t="s">
        <v>46</v>
      </c>
      <c r="C9" t="s">
        <v>36</v>
      </c>
      <c r="D9" s="25">
        <v>45160</v>
      </c>
      <c r="E9" s="1">
        <v>102</v>
      </c>
      <c r="F9" s="26">
        <v>154125</v>
      </c>
      <c r="G9" s="1" t="s">
        <v>31</v>
      </c>
      <c r="H9" s="1" t="s">
        <v>32</v>
      </c>
      <c r="I9" t="s">
        <v>33</v>
      </c>
      <c r="J9" s="1">
        <v>2023019661</v>
      </c>
      <c r="K9" s="27">
        <v>25.75</v>
      </c>
      <c r="L9" s="27">
        <v>6.5</v>
      </c>
      <c r="M9" s="27">
        <v>2</v>
      </c>
      <c r="N9" s="16">
        <f t="shared" si="0"/>
        <v>34.25</v>
      </c>
      <c r="O9" s="16">
        <f t="shared" si="1"/>
        <v>32.25</v>
      </c>
      <c r="P9" s="17">
        <f t="shared" si="2"/>
        <v>0.79844961240310075</v>
      </c>
      <c r="Q9" s="18">
        <f t="shared" si="3"/>
        <v>4779.0697674418607</v>
      </c>
      <c r="R9" t="s">
        <v>47</v>
      </c>
      <c r="S9" t="s">
        <v>48</v>
      </c>
      <c r="T9" s="1"/>
    </row>
    <row r="10" spans="1:20" x14ac:dyDescent="0.25">
      <c r="A10" s="3" t="s">
        <v>3</v>
      </c>
      <c r="B10" t="s">
        <v>54</v>
      </c>
      <c r="C10" t="s">
        <v>53</v>
      </c>
      <c r="D10" s="25">
        <v>45153</v>
      </c>
      <c r="E10" s="1">
        <v>102</v>
      </c>
      <c r="F10" s="62">
        <v>170000</v>
      </c>
      <c r="G10" s="55" t="s">
        <v>35</v>
      </c>
      <c r="H10" s="1" t="s">
        <v>32</v>
      </c>
      <c r="I10" t="s">
        <v>33</v>
      </c>
      <c r="J10" s="1">
        <v>2023019734</v>
      </c>
      <c r="K10" s="46">
        <v>0</v>
      </c>
      <c r="L10" s="46">
        <v>32.450000000000003</v>
      </c>
      <c r="M10" s="46">
        <v>0</v>
      </c>
      <c r="N10" s="16">
        <f t="shared" si="0"/>
        <v>32.450000000000003</v>
      </c>
      <c r="O10" s="16">
        <f t="shared" si="1"/>
        <v>32.450000000000003</v>
      </c>
      <c r="P10" s="17">
        <f t="shared" si="2"/>
        <v>0</v>
      </c>
      <c r="Q10" s="45">
        <f t="shared" si="3"/>
        <v>5238.8289676425265</v>
      </c>
      <c r="R10" t="s">
        <v>55</v>
      </c>
      <c r="S10" t="s">
        <v>56</v>
      </c>
      <c r="T10" s="1"/>
    </row>
    <row r="11" spans="1:20" x14ac:dyDescent="0.25">
      <c r="A11" s="3" t="s">
        <v>4</v>
      </c>
      <c r="B11" t="s">
        <v>38</v>
      </c>
      <c r="C11" t="s">
        <v>39</v>
      </c>
      <c r="D11" s="25">
        <v>45380</v>
      </c>
      <c r="E11" s="1">
        <v>102</v>
      </c>
      <c r="F11" s="26">
        <v>70000</v>
      </c>
      <c r="G11" s="1" t="s">
        <v>31</v>
      </c>
      <c r="H11" s="1" t="s">
        <v>34</v>
      </c>
      <c r="I11" t="s">
        <v>33</v>
      </c>
      <c r="J11" s="1">
        <v>2024005729</v>
      </c>
      <c r="K11" s="27">
        <v>6.95</v>
      </c>
      <c r="L11" s="27">
        <v>5.67</v>
      </c>
      <c r="M11" s="27">
        <v>2.06</v>
      </c>
      <c r="N11" s="16">
        <f t="shared" si="0"/>
        <v>14.680000000000001</v>
      </c>
      <c r="O11" s="16">
        <f t="shared" si="1"/>
        <v>12.620000000000001</v>
      </c>
      <c r="P11" s="17">
        <f t="shared" si="2"/>
        <v>0.55071315372424723</v>
      </c>
      <c r="Q11" s="18">
        <f t="shared" si="3"/>
        <v>5546.7511885895401</v>
      </c>
      <c r="R11" t="s">
        <v>40</v>
      </c>
      <c r="S11" t="s">
        <v>41</v>
      </c>
      <c r="T11" s="1"/>
    </row>
    <row r="12" spans="1:20" s="32" customFormat="1" x14ac:dyDescent="0.25">
      <c r="A12" s="56"/>
      <c r="B12" s="19"/>
      <c r="C12" s="19"/>
      <c r="D12" s="20"/>
      <c r="E12" s="43"/>
      <c r="F12" s="21">
        <f>SUM(F6:F11)</f>
        <v>680025</v>
      </c>
      <c r="G12" s="43"/>
      <c r="H12" s="43"/>
      <c r="I12" s="19"/>
      <c r="J12" s="43"/>
      <c r="K12" s="22"/>
      <c r="L12" s="22"/>
      <c r="M12" s="22"/>
      <c r="N12" s="22"/>
      <c r="O12" s="22">
        <f>SUM(O6:O11)</f>
        <v>158.72000000000003</v>
      </c>
      <c r="P12" s="23"/>
      <c r="Q12" s="57">
        <f>AVERAGE(Q6:Q11)</f>
        <v>4429.8964073135267</v>
      </c>
      <c r="R12" s="19" t="s">
        <v>67</v>
      </c>
      <c r="S12" s="19"/>
      <c r="T12" s="48"/>
    </row>
    <row r="13" spans="1:20" x14ac:dyDescent="0.25">
      <c r="B13" s="4"/>
      <c r="C13" s="4"/>
      <c r="D13" s="14"/>
      <c r="E13" s="42"/>
      <c r="F13" s="15"/>
      <c r="G13" s="42"/>
      <c r="H13" s="42"/>
      <c r="I13" s="4"/>
      <c r="J13" s="42"/>
      <c r="K13" s="16"/>
      <c r="L13" s="16"/>
      <c r="M13" s="16"/>
      <c r="N13" s="16"/>
      <c r="O13" s="16"/>
      <c r="P13" s="58"/>
      <c r="Q13" s="68">
        <f>F12/O12</f>
        <v>4284.4317036290313</v>
      </c>
      <c r="R13" s="4" t="s">
        <v>68</v>
      </c>
      <c r="S13" s="4"/>
      <c r="T13" s="47"/>
    </row>
    <row r="14" spans="1:20" x14ac:dyDescent="0.25">
      <c r="A14" s="3" t="s">
        <v>70</v>
      </c>
      <c r="B14" s="4"/>
      <c r="C14" s="4"/>
      <c r="D14" s="14"/>
      <c r="E14" s="42"/>
      <c r="F14" s="15"/>
      <c r="G14" s="42"/>
      <c r="H14" s="42"/>
      <c r="I14" s="4"/>
      <c r="J14" s="42"/>
      <c r="K14" s="16"/>
      <c r="L14" s="16"/>
      <c r="M14" s="16"/>
      <c r="N14" s="16"/>
      <c r="O14" s="16"/>
      <c r="P14" s="59"/>
      <c r="Q14" s="67">
        <v>4300</v>
      </c>
      <c r="R14" s="61" t="s">
        <v>69</v>
      </c>
      <c r="S14" s="4"/>
      <c r="T14" s="47"/>
    </row>
    <row r="15" spans="1:20" ht="15.75" x14ac:dyDescent="0.25">
      <c r="A15" s="3" t="s">
        <v>71</v>
      </c>
      <c r="B15" s="4"/>
      <c r="C15" s="4"/>
      <c r="D15" s="14"/>
      <c r="E15" s="42"/>
      <c r="F15" s="15"/>
      <c r="G15" s="42"/>
      <c r="H15" s="42"/>
      <c r="I15" s="4"/>
      <c r="J15" s="42"/>
      <c r="K15" s="16"/>
      <c r="L15" s="16"/>
      <c r="M15" s="16"/>
      <c r="N15" s="16"/>
      <c r="O15" s="16"/>
      <c r="P15" s="58"/>
      <c r="Q15" s="60"/>
      <c r="R15" s="4"/>
      <c r="S15" s="4"/>
      <c r="T15" s="47"/>
    </row>
    <row r="16" spans="1:20" x14ac:dyDescent="0.25">
      <c r="B16" s="4"/>
      <c r="C16" s="4"/>
      <c r="D16" s="14"/>
      <c r="E16" s="42"/>
      <c r="F16" s="15"/>
      <c r="G16" s="42"/>
      <c r="H16" s="42"/>
      <c r="I16" s="4"/>
      <c r="J16" s="42"/>
      <c r="K16" s="16"/>
      <c r="L16" s="16"/>
      <c r="M16" s="16"/>
      <c r="N16" s="16"/>
      <c r="O16" s="16"/>
      <c r="P16" s="58"/>
      <c r="Q16" s="58"/>
      <c r="R16" s="4"/>
      <c r="S16" s="4"/>
      <c r="T16" s="47"/>
    </row>
    <row r="17" spans="2:20" x14ac:dyDescent="0.25">
      <c r="B17" s="4"/>
      <c r="C17" s="4"/>
      <c r="D17" s="14"/>
      <c r="E17" s="42"/>
      <c r="F17" s="15"/>
      <c r="G17" s="42"/>
      <c r="H17" s="42"/>
      <c r="I17" s="4"/>
      <c r="J17" s="42"/>
      <c r="K17" s="16"/>
      <c r="L17" s="16"/>
      <c r="M17" s="16"/>
      <c r="N17" s="16"/>
      <c r="O17" s="16"/>
      <c r="P17" s="17"/>
      <c r="Q17" s="18"/>
      <c r="R17" s="4"/>
      <c r="S17" s="4"/>
      <c r="T17" s="47"/>
    </row>
    <row r="18" spans="2:20" x14ac:dyDescent="0.25">
      <c r="B18" s="4"/>
      <c r="C18" s="4"/>
      <c r="D18" s="14"/>
      <c r="E18" s="42"/>
      <c r="F18" s="15"/>
      <c r="G18" s="42"/>
      <c r="H18" s="42"/>
      <c r="I18" s="4"/>
      <c r="J18" s="42"/>
      <c r="K18" s="16"/>
      <c r="L18" s="16"/>
      <c r="M18" s="16"/>
      <c r="N18" s="16"/>
      <c r="O18" s="16"/>
      <c r="P18" s="17"/>
      <c r="Q18" s="18"/>
      <c r="R18" s="4"/>
      <c r="S18" s="4"/>
      <c r="T18" s="47"/>
    </row>
    <row r="19" spans="2:20" x14ac:dyDescent="0.25">
      <c r="B19" s="4"/>
      <c r="C19" s="4"/>
      <c r="D19" s="14"/>
      <c r="E19" s="42"/>
      <c r="F19" s="15"/>
      <c r="G19" s="42"/>
      <c r="H19" s="42"/>
      <c r="I19" s="4"/>
      <c r="J19" s="42"/>
      <c r="K19" s="16"/>
      <c r="L19" s="16"/>
      <c r="M19" s="16"/>
      <c r="N19" s="16"/>
      <c r="O19" s="16"/>
      <c r="P19" s="17"/>
      <c r="Q19" s="18"/>
      <c r="R19" s="4"/>
      <c r="S19" s="4"/>
      <c r="T19" s="47"/>
    </row>
    <row r="20" spans="2:20" x14ac:dyDescent="0.25">
      <c r="B20" s="4"/>
      <c r="C20" s="4"/>
      <c r="D20" s="14"/>
      <c r="E20" s="42"/>
      <c r="F20" s="15"/>
      <c r="G20" s="42"/>
      <c r="H20" s="42"/>
      <c r="I20" s="4"/>
      <c r="J20" s="42"/>
      <c r="K20" s="16"/>
      <c r="L20" s="16"/>
      <c r="M20" s="16"/>
      <c r="N20" s="16"/>
      <c r="O20" s="16"/>
      <c r="P20" s="17"/>
      <c r="Q20" s="18"/>
      <c r="R20" s="4"/>
      <c r="S20" s="4"/>
      <c r="T20" s="47"/>
    </row>
    <row r="21" spans="2:20" x14ac:dyDescent="0.25">
      <c r="B21" s="4"/>
      <c r="C21" s="4"/>
      <c r="D21" s="14"/>
      <c r="E21" s="42"/>
      <c r="F21" s="15"/>
      <c r="G21" s="42"/>
      <c r="H21" s="42"/>
      <c r="I21" s="4"/>
      <c r="J21" s="42"/>
      <c r="K21" s="16"/>
      <c r="L21" s="16"/>
      <c r="M21" s="16"/>
      <c r="N21" s="16"/>
      <c r="O21" s="16"/>
      <c r="P21" s="17"/>
      <c r="Q21" s="18"/>
      <c r="R21" s="4"/>
      <c r="S21" s="4"/>
      <c r="T21" s="47"/>
    </row>
    <row r="22" spans="2:20" x14ac:dyDescent="0.25">
      <c r="B22" s="4"/>
      <c r="C22" s="4"/>
      <c r="D22" s="14"/>
      <c r="E22" s="42"/>
      <c r="F22" s="15"/>
      <c r="G22" s="42"/>
      <c r="H22" s="42"/>
      <c r="I22" s="4"/>
      <c r="J22" s="42"/>
      <c r="K22" s="16"/>
      <c r="L22" s="16"/>
      <c r="M22" s="16"/>
      <c r="N22" s="16"/>
      <c r="O22" s="16"/>
      <c r="P22" s="17"/>
      <c r="Q22" s="18"/>
      <c r="R22" s="4"/>
      <c r="S22" s="4"/>
      <c r="T22" s="47"/>
    </row>
    <row r="23" spans="2:20" x14ac:dyDescent="0.25">
      <c r="B23" s="4"/>
      <c r="C23" s="4"/>
      <c r="D23" s="14"/>
      <c r="E23" s="42"/>
      <c r="F23" s="15"/>
      <c r="G23" s="42"/>
      <c r="H23" s="42"/>
      <c r="I23" s="4"/>
      <c r="J23" s="42"/>
      <c r="K23" s="16"/>
      <c r="L23" s="16"/>
      <c r="M23" s="16"/>
      <c r="N23" s="16"/>
      <c r="O23" s="16"/>
      <c r="P23" s="17"/>
      <c r="Q23" s="18"/>
      <c r="R23" s="4"/>
      <c r="S23" s="4"/>
      <c r="T23" s="47"/>
    </row>
    <row r="24" spans="2:20" x14ac:dyDescent="0.25">
      <c r="B24" s="4"/>
      <c r="C24" s="4"/>
      <c r="D24" s="14"/>
      <c r="E24" s="42"/>
      <c r="F24" s="15"/>
      <c r="G24" s="42"/>
      <c r="H24" s="42"/>
      <c r="I24" s="4"/>
      <c r="J24" s="42"/>
      <c r="K24" s="16"/>
      <c r="L24" s="16"/>
      <c r="M24" s="16"/>
      <c r="N24" s="16"/>
      <c r="O24" s="16"/>
      <c r="P24" s="24"/>
      <c r="Q24" s="18"/>
      <c r="R24" s="4"/>
      <c r="S24" s="4"/>
      <c r="T24" s="47"/>
    </row>
    <row r="25" spans="2:20" x14ac:dyDescent="0.25">
      <c r="B25" s="4"/>
      <c r="C25" s="4"/>
      <c r="D25" s="14"/>
      <c r="E25" s="42"/>
      <c r="F25" s="15"/>
      <c r="G25" s="42"/>
      <c r="H25" s="42"/>
      <c r="I25" s="4"/>
      <c r="J25" s="42"/>
      <c r="K25" s="16"/>
      <c r="L25" s="16"/>
      <c r="M25" s="16"/>
      <c r="N25" s="16"/>
      <c r="O25" s="16"/>
      <c r="P25" s="24"/>
      <c r="Q25" s="18"/>
      <c r="R25" s="4"/>
      <c r="S25" s="4"/>
      <c r="T25" s="47"/>
    </row>
    <row r="26" spans="2:20" x14ac:dyDescent="0.25">
      <c r="B26" s="4"/>
      <c r="C26" s="4"/>
      <c r="D26" s="14"/>
      <c r="E26" s="42"/>
      <c r="F26" s="15"/>
      <c r="G26" s="42"/>
      <c r="H26" s="42"/>
      <c r="I26" s="4"/>
      <c r="J26" s="42"/>
      <c r="K26" s="16"/>
      <c r="L26" s="16"/>
      <c r="M26" s="16"/>
      <c r="N26" s="16"/>
      <c r="O26" s="16"/>
      <c r="P26" s="24"/>
      <c r="Q26" s="18"/>
      <c r="R26" s="4"/>
      <c r="S26" s="4"/>
      <c r="T26" s="47"/>
    </row>
    <row r="27" spans="2:20" x14ac:dyDescent="0.25">
      <c r="B27" s="4"/>
      <c r="C27" s="4"/>
      <c r="D27" s="14"/>
      <c r="E27" s="42"/>
      <c r="F27" s="15"/>
      <c r="G27" s="42"/>
      <c r="H27" s="42"/>
      <c r="I27" s="4"/>
      <c r="J27" s="42"/>
      <c r="K27" s="16"/>
      <c r="L27" s="16"/>
      <c r="M27" s="16"/>
      <c r="N27" s="16"/>
      <c r="O27" s="16"/>
      <c r="P27" s="17"/>
      <c r="Q27" s="18"/>
      <c r="R27" s="4"/>
      <c r="S27" s="4"/>
      <c r="T27" s="47"/>
    </row>
    <row r="28" spans="2:20" x14ac:dyDescent="0.25">
      <c r="C28" s="4"/>
      <c r="D28" s="14"/>
      <c r="E28" s="42"/>
      <c r="F28" s="15"/>
      <c r="G28" s="42"/>
      <c r="H28" s="42"/>
      <c r="I28" s="4"/>
      <c r="J28" s="42"/>
      <c r="K28" s="16"/>
      <c r="L28" s="16"/>
      <c r="M28" s="16"/>
      <c r="N28" s="16"/>
      <c r="O28" s="16"/>
      <c r="P28" s="17"/>
      <c r="Q28" s="18"/>
      <c r="R28" s="4"/>
      <c r="S28" s="4"/>
      <c r="T28" s="47"/>
    </row>
    <row r="29" spans="2:20" x14ac:dyDescent="0.25">
      <c r="B29" s="4"/>
      <c r="C29" s="4"/>
      <c r="D29" s="14"/>
      <c r="E29" s="42"/>
      <c r="F29" s="15"/>
      <c r="G29" s="42"/>
      <c r="H29" s="42"/>
      <c r="I29" s="4"/>
      <c r="J29" s="42"/>
      <c r="K29" s="16"/>
      <c r="L29" s="16"/>
      <c r="M29" s="16"/>
      <c r="N29" s="16"/>
      <c r="O29" s="16"/>
      <c r="P29" s="17"/>
      <c r="Q29" s="18"/>
      <c r="R29" s="4"/>
      <c r="S29" s="4"/>
      <c r="T29" s="47"/>
    </row>
    <row r="30" spans="2:20" x14ac:dyDescent="0.25">
      <c r="B30" s="4"/>
      <c r="C30" s="4"/>
      <c r="D30" s="14"/>
      <c r="E30" s="42"/>
      <c r="F30" s="15"/>
      <c r="G30" s="42"/>
      <c r="H30" s="42"/>
      <c r="I30" s="4"/>
      <c r="J30" s="42"/>
      <c r="K30" s="16"/>
      <c r="L30" s="16"/>
      <c r="M30" s="16"/>
      <c r="N30" s="16"/>
      <c r="O30" s="16"/>
      <c r="P30" s="17"/>
      <c r="Q30" s="18"/>
      <c r="R30" s="4"/>
      <c r="S30" s="4"/>
      <c r="T30" s="47"/>
    </row>
    <row r="31" spans="2:20" x14ac:dyDescent="0.25">
      <c r="B31" s="4"/>
      <c r="C31" s="4"/>
      <c r="D31" s="14"/>
      <c r="E31" s="42"/>
      <c r="F31" s="15"/>
      <c r="G31" s="42"/>
      <c r="H31" s="42"/>
      <c r="I31" s="4"/>
      <c r="J31" s="42"/>
      <c r="K31" s="16"/>
      <c r="L31" s="16"/>
      <c r="M31" s="16"/>
      <c r="N31" s="16"/>
      <c r="O31" s="16"/>
      <c r="P31" s="24"/>
      <c r="Q31" s="18"/>
      <c r="R31" s="4"/>
      <c r="S31" s="4"/>
      <c r="T31" s="47"/>
    </row>
    <row r="32" spans="2:20" x14ac:dyDescent="0.25">
      <c r="B32" s="4"/>
      <c r="C32" s="4"/>
      <c r="D32" s="14"/>
      <c r="E32" s="42"/>
      <c r="F32" s="15"/>
      <c r="G32" s="42"/>
      <c r="H32" s="42"/>
      <c r="I32" s="4"/>
      <c r="J32" s="42"/>
      <c r="K32" s="16"/>
      <c r="L32" s="16"/>
      <c r="M32" s="16"/>
      <c r="N32" s="16"/>
      <c r="O32" s="16"/>
      <c r="P32" s="24"/>
      <c r="Q32" s="18"/>
      <c r="R32" s="4"/>
      <c r="S32" s="4"/>
      <c r="T32" s="47"/>
    </row>
    <row r="33" spans="2:20" x14ac:dyDescent="0.25">
      <c r="B33" s="4"/>
      <c r="C33" s="4"/>
      <c r="D33" s="14"/>
      <c r="E33" s="42"/>
      <c r="F33" s="15"/>
      <c r="G33" s="42"/>
      <c r="H33" s="42"/>
      <c r="I33" s="4"/>
      <c r="J33" s="42"/>
      <c r="K33" s="16"/>
      <c r="L33" s="16"/>
      <c r="M33" s="16"/>
      <c r="N33" s="16"/>
      <c r="O33" s="16"/>
      <c r="P33" s="24"/>
      <c r="Q33" s="18"/>
      <c r="R33" s="4"/>
      <c r="S33" s="4"/>
      <c r="T33" s="47"/>
    </row>
    <row r="34" spans="2:20" x14ac:dyDescent="0.25">
      <c r="B34" s="4"/>
      <c r="C34" s="4"/>
      <c r="D34" s="14"/>
      <c r="E34" s="42"/>
      <c r="F34" s="15"/>
      <c r="G34" s="42"/>
      <c r="H34" s="42"/>
      <c r="I34" s="4"/>
      <c r="J34" s="42"/>
      <c r="K34" s="16"/>
      <c r="L34" s="16"/>
      <c r="M34" s="16"/>
      <c r="N34" s="16"/>
      <c r="O34" s="16"/>
      <c r="P34" s="24"/>
      <c r="Q34" s="18"/>
      <c r="R34" s="4"/>
      <c r="S34" s="4"/>
      <c r="T34" s="47"/>
    </row>
    <row r="35" spans="2:20" x14ac:dyDescent="0.25">
      <c r="B35" s="4"/>
      <c r="C35" s="4"/>
      <c r="D35" s="14"/>
      <c r="E35" s="42"/>
      <c r="F35" s="15"/>
      <c r="G35" s="42"/>
      <c r="H35" s="42"/>
      <c r="I35" s="4"/>
      <c r="J35" s="42"/>
      <c r="K35" s="16"/>
      <c r="L35" s="16"/>
      <c r="M35" s="16"/>
      <c r="N35" s="16"/>
      <c r="O35" s="16"/>
      <c r="P35" s="24"/>
      <c r="Q35" s="18"/>
      <c r="R35" s="4"/>
      <c r="S35" s="4"/>
      <c r="T35" s="47"/>
    </row>
    <row r="36" spans="2:20" x14ac:dyDescent="0.25">
      <c r="B36" s="4"/>
      <c r="C36" s="4"/>
      <c r="D36" s="14"/>
      <c r="E36" s="42"/>
      <c r="F36" s="15"/>
      <c r="G36" s="42"/>
      <c r="H36" s="42"/>
      <c r="I36" s="4"/>
      <c r="J36" s="42"/>
      <c r="K36" s="16"/>
      <c r="L36" s="16"/>
      <c r="M36" s="16"/>
      <c r="N36" s="16"/>
      <c r="O36" s="16"/>
      <c r="P36" s="17"/>
      <c r="Q36" s="18"/>
      <c r="R36" s="4"/>
      <c r="S36" s="4"/>
      <c r="T36" s="47"/>
    </row>
    <row r="37" spans="2:20" x14ac:dyDescent="0.25">
      <c r="B37" s="4"/>
      <c r="C37" s="4"/>
      <c r="D37" s="14"/>
      <c r="E37" s="42"/>
      <c r="F37" s="15"/>
      <c r="G37" s="42"/>
      <c r="H37" s="42"/>
      <c r="I37" s="4"/>
      <c r="J37" s="42"/>
      <c r="K37" s="16"/>
      <c r="L37" s="16"/>
      <c r="M37" s="16"/>
      <c r="N37" s="16"/>
      <c r="O37" s="16"/>
      <c r="P37" s="17"/>
      <c r="Q37" s="18"/>
      <c r="R37" s="4"/>
      <c r="S37" s="4"/>
      <c r="T37" s="47"/>
    </row>
    <row r="38" spans="2:20" x14ac:dyDescent="0.25">
      <c r="B38" s="4"/>
      <c r="C38" s="4"/>
      <c r="D38" s="14"/>
      <c r="E38" s="42"/>
      <c r="F38" s="15"/>
      <c r="G38" s="42"/>
      <c r="H38" s="42"/>
      <c r="I38" s="4"/>
      <c r="J38" s="42"/>
      <c r="K38" s="16"/>
      <c r="L38" s="16"/>
      <c r="M38" s="16"/>
      <c r="N38" s="16"/>
      <c r="O38" s="16"/>
      <c r="P38" s="24"/>
      <c r="Q38" s="24"/>
      <c r="R38" s="4"/>
      <c r="S38" s="4"/>
      <c r="T38" s="47"/>
    </row>
    <row r="39" spans="2:20" x14ac:dyDescent="0.25">
      <c r="B39" s="4"/>
      <c r="C39" s="4"/>
      <c r="D39" s="14"/>
      <c r="E39" s="42"/>
      <c r="F39" s="15"/>
      <c r="G39" s="42"/>
      <c r="H39" s="42"/>
      <c r="I39" s="4"/>
      <c r="J39" s="42"/>
      <c r="K39" s="16"/>
      <c r="L39" s="16"/>
      <c r="M39" s="16"/>
      <c r="N39" s="16"/>
      <c r="O39" s="16"/>
      <c r="P39" s="24"/>
      <c r="Q39" s="24"/>
      <c r="R39" s="4"/>
      <c r="S39" s="4"/>
      <c r="T39" s="47"/>
    </row>
    <row r="40" spans="2:20" x14ac:dyDescent="0.25">
      <c r="B40" s="4"/>
      <c r="C40" s="4"/>
      <c r="D40" s="14"/>
      <c r="E40" s="42"/>
      <c r="F40" s="15"/>
      <c r="G40" s="42"/>
      <c r="H40" s="42"/>
      <c r="I40" s="4"/>
      <c r="J40" s="42"/>
      <c r="K40" s="16"/>
      <c r="L40" s="16"/>
      <c r="M40" s="16"/>
      <c r="N40" s="16"/>
      <c r="O40" s="16"/>
      <c r="P40" s="24"/>
      <c r="Q40" s="24"/>
      <c r="R40" s="4"/>
      <c r="S40" s="4"/>
      <c r="T40" s="47"/>
    </row>
    <row r="41" spans="2:20" x14ac:dyDescent="0.25">
      <c r="B41" s="4"/>
      <c r="C41" s="4"/>
      <c r="D41" s="14"/>
      <c r="E41" s="42"/>
      <c r="F41" s="15"/>
      <c r="G41" s="42"/>
      <c r="H41" s="42"/>
      <c r="I41" s="4"/>
      <c r="J41" s="42"/>
      <c r="K41" s="16"/>
      <c r="L41" s="16"/>
      <c r="M41" s="16"/>
      <c r="N41" s="16"/>
      <c r="O41" s="16"/>
      <c r="P41" s="17"/>
      <c r="Q41" s="18"/>
      <c r="R41" s="4"/>
      <c r="S41" s="4"/>
      <c r="T41" s="47"/>
    </row>
    <row r="42" spans="2:20" x14ac:dyDescent="0.25">
      <c r="B42" s="4"/>
      <c r="C42" s="4"/>
      <c r="D42" s="14"/>
      <c r="E42" s="42"/>
      <c r="F42" s="15"/>
      <c r="G42" s="42"/>
      <c r="H42" s="42"/>
      <c r="I42" s="4"/>
      <c r="J42" s="42"/>
      <c r="K42" s="16"/>
      <c r="L42" s="16"/>
      <c r="M42" s="16"/>
      <c r="N42" s="16"/>
      <c r="O42" s="16"/>
      <c r="P42" s="17"/>
      <c r="Q42" s="18"/>
      <c r="R42" s="4"/>
      <c r="S42" s="4"/>
      <c r="T42" s="47"/>
    </row>
    <row r="43" spans="2:20" x14ac:dyDescent="0.25">
      <c r="B43" s="4"/>
      <c r="C43" s="4"/>
      <c r="D43" s="14"/>
      <c r="E43" s="42"/>
      <c r="F43" s="15"/>
      <c r="G43" s="42"/>
      <c r="H43" s="42"/>
      <c r="I43" s="4"/>
      <c r="J43" s="42"/>
      <c r="K43" s="16"/>
      <c r="L43" s="16"/>
      <c r="M43" s="16"/>
      <c r="N43" s="16"/>
      <c r="O43" s="16"/>
      <c r="P43" s="24"/>
      <c r="Q43" s="24"/>
      <c r="R43" s="4"/>
      <c r="S43" s="4"/>
      <c r="T43" s="47"/>
    </row>
    <row r="44" spans="2:20" x14ac:dyDescent="0.25">
      <c r="B44" s="4"/>
      <c r="C44" s="4"/>
      <c r="D44" s="14"/>
      <c r="E44" s="42"/>
      <c r="F44" s="15"/>
      <c r="G44" s="42"/>
      <c r="H44" s="42"/>
      <c r="I44" s="4"/>
      <c r="J44" s="42"/>
      <c r="K44" s="16"/>
      <c r="L44" s="16"/>
      <c r="M44" s="16"/>
      <c r="N44" s="16"/>
      <c r="O44" s="16"/>
      <c r="P44" s="24"/>
      <c r="Q44" s="24"/>
      <c r="R44" s="4"/>
      <c r="S44" s="4"/>
      <c r="T44" s="47"/>
    </row>
    <row r="45" spans="2:20" x14ac:dyDescent="0.25">
      <c r="B45" s="4"/>
      <c r="C45" s="4"/>
      <c r="D45" s="14"/>
      <c r="E45" s="42"/>
      <c r="F45" s="15"/>
      <c r="G45" s="42"/>
      <c r="H45" s="42"/>
      <c r="I45" s="4"/>
      <c r="J45" s="42"/>
      <c r="K45" s="16"/>
      <c r="L45" s="16"/>
      <c r="M45" s="16"/>
      <c r="N45" s="16"/>
      <c r="O45" s="16"/>
      <c r="P45" s="17"/>
      <c r="Q45" s="18"/>
      <c r="R45" s="4"/>
      <c r="S45" s="4"/>
      <c r="T45" s="47"/>
    </row>
    <row r="46" spans="2:20" x14ac:dyDescent="0.25">
      <c r="B46" s="4"/>
      <c r="C46" s="4"/>
      <c r="D46" s="14"/>
      <c r="E46" s="42"/>
      <c r="F46" s="15"/>
      <c r="G46" s="42"/>
      <c r="H46" s="42"/>
      <c r="I46" s="4"/>
      <c r="J46" s="42"/>
      <c r="K46" s="16"/>
      <c r="L46" s="16"/>
      <c r="M46" s="16"/>
      <c r="N46" s="16"/>
      <c r="O46" s="16"/>
      <c r="P46" s="17"/>
      <c r="Q46" s="18"/>
      <c r="R46" s="4"/>
      <c r="S46" s="4"/>
      <c r="T46" s="47"/>
    </row>
    <row r="47" spans="2:20" x14ac:dyDescent="0.25">
      <c r="B47" s="4"/>
      <c r="C47" s="4"/>
      <c r="D47" s="14"/>
      <c r="E47" s="42"/>
      <c r="F47" s="15"/>
      <c r="G47" s="42"/>
      <c r="H47" s="42"/>
      <c r="I47" s="4"/>
      <c r="J47" s="42"/>
      <c r="K47" s="16"/>
      <c r="L47" s="16"/>
      <c r="M47" s="16"/>
      <c r="N47" s="16"/>
      <c r="O47" s="16"/>
      <c r="P47" s="17"/>
      <c r="Q47" s="18"/>
      <c r="R47" s="4"/>
      <c r="S47" s="4"/>
      <c r="T47" s="47"/>
    </row>
    <row r="48" spans="2:20" x14ac:dyDescent="0.25">
      <c r="B48" s="4"/>
      <c r="C48" s="4"/>
      <c r="D48" s="14"/>
      <c r="E48" s="42"/>
      <c r="F48" s="15"/>
      <c r="G48" s="42"/>
      <c r="H48" s="42"/>
      <c r="I48" s="4"/>
      <c r="J48" s="42"/>
      <c r="K48" s="16"/>
      <c r="L48" s="16"/>
      <c r="M48" s="16"/>
      <c r="N48" s="16"/>
      <c r="O48" s="16"/>
      <c r="P48" s="24"/>
      <c r="Q48" s="24"/>
      <c r="R48" s="4"/>
      <c r="S48" s="4"/>
      <c r="T48" s="47"/>
    </row>
    <row r="49" spans="2:20" x14ac:dyDescent="0.25">
      <c r="B49" s="4"/>
      <c r="C49" s="4"/>
      <c r="D49" s="14"/>
      <c r="E49" s="42"/>
      <c r="F49" s="15"/>
      <c r="G49" s="42"/>
      <c r="H49" s="42"/>
      <c r="I49" s="4"/>
      <c r="J49" s="42"/>
      <c r="K49" s="16"/>
      <c r="L49" s="16"/>
      <c r="M49" s="16"/>
      <c r="N49" s="16"/>
      <c r="O49" s="16"/>
      <c r="P49" s="24"/>
      <c r="Q49" s="24"/>
      <c r="R49" s="4"/>
      <c r="S49" s="4"/>
      <c r="T49" s="47"/>
    </row>
    <row r="50" spans="2:20" x14ac:dyDescent="0.25">
      <c r="B50" s="4"/>
      <c r="C50" s="4"/>
      <c r="D50" s="14"/>
      <c r="E50" s="42"/>
      <c r="F50" s="15"/>
      <c r="G50" s="42"/>
      <c r="H50" s="42"/>
      <c r="I50" s="4"/>
      <c r="J50" s="42"/>
      <c r="K50" s="16"/>
      <c r="L50" s="16"/>
      <c r="M50" s="16"/>
      <c r="N50" s="16"/>
      <c r="O50" s="16"/>
      <c r="P50" s="24"/>
      <c r="Q50" s="24"/>
      <c r="R50" s="4"/>
      <c r="S50" s="4"/>
      <c r="T50" s="47"/>
    </row>
    <row r="51" spans="2:20" x14ac:dyDescent="0.25">
      <c r="B51" s="4"/>
      <c r="C51" s="4"/>
      <c r="D51" s="14"/>
      <c r="E51" s="42"/>
      <c r="F51" s="15"/>
      <c r="G51" s="42"/>
      <c r="H51" s="42"/>
      <c r="I51" s="4"/>
      <c r="J51" s="42"/>
      <c r="K51" s="16"/>
      <c r="L51" s="16"/>
      <c r="M51" s="16"/>
      <c r="N51" s="16"/>
      <c r="O51" s="16"/>
      <c r="P51" s="17"/>
      <c r="Q51" s="18"/>
      <c r="R51" s="4"/>
      <c r="S51" s="4"/>
      <c r="T51" s="47"/>
    </row>
    <row r="52" spans="2:20" x14ac:dyDescent="0.25">
      <c r="B52" s="4"/>
      <c r="C52" s="4"/>
      <c r="D52" s="14"/>
      <c r="E52" s="42"/>
      <c r="F52" s="15"/>
      <c r="G52" s="42"/>
      <c r="H52" s="42"/>
      <c r="I52" s="4"/>
      <c r="J52" s="42"/>
      <c r="K52" s="16"/>
      <c r="L52" s="16"/>
      <c r="M52" s="16"/>
      <c r="N52" s="16"/>
      <c r="O52" s="16"/>
      <c r="P52" s="17"/>
      <c r="Q52" s="18"/>
      <c r="R52" s="4"/>
      <c r="S52" s="4"/>
      <c r="T52" s="47"/>
    </row>
    <row r="53" spans="2:20" x14ac:dyDescent="0.25">
      <c r="B53" s="4"/>
      <c r="C53" s="4"/>
      <c r="D53" s="14"/>
      <c r="E53" s="42"/>
      <c r="F53" s="33"/>
      <c r="G53" s="42"/>
      <c r="H53" s="42"/>
      <c r="I53" s="4"/>
      <c r="J53" s="42"/>
      <c r="K53" s="34"/>
      <c r="L53" s="34"/>
      <c r="M53" s="34"/>
      <c r="N53" s="34"/>
      <c r="O53" s="34"/>
      <c r="P53" s="35"/>
      <c r="Q53" s="36"/>
      <c r="R53" s="4"/>
      <c r="S53" s="4"/>
      <c r="T53" s="51"/>
    </row>
    <row r="54" spans="2:20" x14ac:dyDescent="0.25">
      <c r="B54" s="4"/>
      <c r="C54" s="4"/>
      <c r="D54" s="14"/>
      <c r="E54" s="42"/>
      <c r="F54" s="15"/>
      <c r="G54" s="42"/>
      <c r="H54" s="42"/>
      <c r="I54" s="4"/>
      <c r="J54" s="42"/>
      <c r="K54" s="16"/>
      <c r="L54" s="16"/>
      <c r="M54" s="16"/>
      <c r="N54" s="16"/>
      <c r="O54" s="16"/>
      <c r="P54" s="17"/>
      <c r="Q54" s="18"/>
      <c r="R54" s="4"/>
      <c r="S54" s="4"/>
      <c r="T54" s="47"/>
    </row>
    <row r="55" spans="2:20" x14ac:dyDescent="0.25">
      <c r="B55" s="4"/>
      <c r="C55" s="4"/>
      <c r="D55" s="14"/>
      <c r="E55" s="42"/>
      <c r="F55" s="15"/>
      <c r="G55" s="42"/>
      <c r="H55" s="42"/>
      <c r="I55" s="4"/>
      <c r="J55" s="42"/>
      <c r="K55" s="16"/>
      <c r="L55" s="16"/>
      <c r="M55" s="16"/>
      <c r="N55" s="16"/>
      <c r="O55" s="16"/>
      <c r="P55" s="17"/>
      <c r="Q55" s="18"/>
      <c r="R55" s="4"/>
      <c r="S55" s="4"/>
      <c r="T55" s="47"/>
    </row>
    <row r="56" spans="2:20" x14ac:dyDescent="0.25">
      <c r="B56" s="4"/>
      <c r="C56" s="4"/>
      <c r="D56" s="14"/>
      <c r="E56" s="42"/>
      <c r="F56" s="15"/>
      <c r="G56" s="42"/>
      <c r="H56" s="42"/>
      <c r="I56" s="4"/>
      <c r="J56" s="42"/>
      <c r="K56" s="16"/>
      <c r="L56" s="16"/>
      <c r="M56" s="16"/>
      <c r="N56" s="16"/>
      <c r="O56" s="16"/>
      <c r="P56" s="17"/>
      <c r="Q56" s="18"/>
      <c r="R56" s="4"/>
      <c r="S56" s="4"/>
      <c r="T56" s="47"/>
    </row>
    <row r="57" spans="2:20" x14ac:dyDescent="0.25">
      <c r="B57" s="4"/>
      <c r="C57" s="4"/>
      <c r="D57" s="14"/>
      <c r="E57" s="42"/>
      <c r="F57" s="15"/>
      <c r="G57" s="42"/>
      <c r="H57" s="42"/>
      <c r="I57" s="4"/>
      <c r="J57" s="42"/>
      <c r="K57" s="16"/>
      <c r="L57" s="16"/>
      <c r="M57" s="16"/>
      <c r="N57" s="16"/>
      <c r="O57" s="16"/>
      <c r="P57" s="17"/>
      <c r="Q57" s="18"/>
      <c r="R57" s="4"/>
      <c r="S57" s="4"/>
      <c r="T57" s="47"/>
    </row>
    <row r="58" spans="2:20" x14ac:dyDescent="0.25">
      <c r="B58" s="4"/>
      <c r="C58" s="4"/>
      <c r="D58" s="14"/>
      <c r="E58" s="42"/>
      <c r="F58" s="15"/>
      <c r="G58" s="42"/>
      <c r="H58" s="42"/>
      <c r="I58" s="4"/>
      <c r="J58" s="42"/>
      <c r="K58" s="16"/>
      <c r="L58" s="16"/>
      <c r="M58" s="16"/>
      <c r="N58" s="16"/>
      <c r="O58" s="16"/>
      <c r="P58" s="17"/>
      <c r="Q58" s="18"/>
      <c r="R58" s="4"/>
      <c r="S58" s="4"/>
      <c r="T58" s="47"/>
    </row>
    <row r="59" spans="2:20" x14ac:dyDescent="0.25">
      <c r="B59" s="4"/>
      <c r="C59" s="4"/>
      <c r="D59" s="14"/>
      <c r="E59" s="42"/>
      <c r="F59" s="15"/>
      <c r="G59" s="42"/>
      <c r="H59" s="42"/>
      <c r="I59" s="4"/>
      <c r="J59" s="42"/>
      <c r="K59" s="16"/>
      <c r="L59" s="16"/>
      <c r="M59" s="16"/>
      <c r="N59" s="16"/>
      <c r="O59" s="16"/>
      <c r="P59" s="17"/>
      <c r="Q59" s="18"/>
      <c r="R59" s="4"/>
      <c r="S59" s="4"/>
      <c r="T59" s="47"/>
    </row>
    <row r="60" spans="2:20" x14ac:dyDescent="0.25">
      <c r="B60" s="4"/>
      <c r="C60" s="4"/>
      <c r="D60" s="14"/>
      <c r="E60" s="42"/>
      <c r="F60" s="15"/>
      <c r="G60" s="42"/>
      <c r="H60" s="42"/>
      <c r="I60" s="4"/>
      <c r="J60" s="42"/>
      <c r="K60" s="16"/>
      <c r="L60" s="16"/>
      <c r="M60" s="16"/>
      <c r="N60" s="16"/>
      <c r="O60" s="16"/>
      <c r="P60" s="17"/>
      <c r="Q60" s="18"/>
      <c r="R60" s="4"/>
      <c r="S60" s="4"/>
      <c r="T60" s="47"/>
    </row>
    <row r="61" spans="2:20" x14ac:dyDescent="0.25">
      <c r="B61" s="4"/>
      <c r="C61" s="4"/>
      <c r="D61" s="14"/>
      <c r="E61" s="42"/>
      <c r="F61" s="15"/>
      <c r="G61" s="42"/>
      <c r="H61" s="42"/>
      <c r="I61" s="4"/>
      <c r="J61" s="42"/>
      <c r="K61" s="16"/>
      <c r="L61" s="16"/>
      <c r="M61" s="16"/>
      <c r="N61" s="16"/>
      <c r="O61" s="16"/>
      <c r="P61" s="17"/>
      <c r="Q61" s="18"/>
      <c r="R61" s="4"/>
      <c r="S61" s="4"/>
      <c r="T61" s="47"/>
    </row>
    <row r="62" spans="2:20" x14ac:dyDescent="0.25">
      <c r="C62" s="25"/>
      <c r="D62" s="1"/>
      <c r="E62" s="44"/>
      <c r="F62" s="1"/>
      <c r="H62" s="53"/>
      <c r="K62" s="46"/>
      <c r="L62" s="46"/>
      <c r="M62" s="46"/>
      <c r="N62" s="46"/>
      <c r="O62" s="46"/>
      <c r="P62" s="31"/>
      <c r="Q62" s="45"/>
      <c r="S62" s="4"/>
      <c r="T62"/>
    </row>
    <row r="64" spans="2:20" x14ac:dyDescent="0.25">
      <c r="D64" s="25"/>
      <c r="F64" s="26"/>
      <c r="K64" s="27"/>
      <c r="L64" s="27"/>
      <c r="M64" s="27"/>
      <c r="N64" s="27"/>
      <c r="O64" s="27"/>
      <c r="P64" s="28"/>
      <c r="Q64" s="18"/>
      <c r="T64" s="47"/>
    </row>
    <row r="65" spans="2:20" x14ac:dyDescent="0.25">
      <c r="B65" s="4"/>
      <c r="C65" s="4"/>
      <c r="D65" s="14"/>
      <c r="E65" s="42"/>
      <c r="F65" s="15"/>
      <c r="G65" s="42"/>
      <c r="H65" s="42"/>
      <c r="I65" s="4"/>
      <c r="J65" s="42"/>
      <c r="K65" s="16"/>
      <c r="L65" s="16"/>
      <c r="M65" s="16"/>
      <c r="N65" s="16"/>
      <c r="O65" s="16"/>
      <c r="P65" s="17"/>
      <c r="Q65" s="18"/>
      <c r="R65" s="4"/>
      <c r="S65" s="4"/>
      <c r="T65" s="47"/>
    </row>
    <row r="66" spans="2:20" x14ac:dyDescent="0.25">
      <c r="D66" s="25"/>
      <c r="F66" s="26"/>
      <c r="K66" s="27"/>
      <c r="L66" s="27"/>
      <c r="M66" s="27"/>
      <c r="N66" s="27"/>
      <c r="O66" s="27"/>
      <c r="P66" s="28"/>
      <c r="Q66" s="18"/>
      <c r="T66" s="47"/>
    </row>
    <row r="67" spans="2:20" x14ac:dyDescent="0.25">
      <c r="B67" s="4"/>
      <c r="C67" s="4"/>
      <c r="D67" s="14"/>
      <c r="E67" s="42"/>
      <c r="F67" s="15"/>
      <c r="G67" s="42"/>
      <c r="H67" s="42"/>
      <c r="I67" s="4"/>
      <c r="J67" s="42"/>
      <c r="K67" s="16"/>
      <c r="L67" s="16"/>
      <c r="M67" s="16"/>
      <c r="N67" s="16"/>
      <c r="O67" s="16"/>
      <c r="P67" s="17"/>
      <c r="Q67" s="18"/>
      <c r="R67" s="4"/>
      <c r="S67" s="4"/>
      <c r="T67" s="47"/>
    </row>
    <row r="69" spans="2:20" x14ac:dyDescent="0.25">
      <c r="B69" s="4"/>
      <c r="C69" s="4"/>
      <c r="D69" s="14"/>
      <c r="E69" s="42"/>
      <c r="F69" s="15"/>
      <c r="G69" s="42"/>
      <c r="H69" s="42"/>
      <c r="I69" s="4"/>
      <c r="J69" s="42"/>
      <c r="K69" s="16"/>
      <c r="L69" s="16"/>
      <c r="M69" s="16"/>
      <c r="N69" s="16"/>
      <c r="O69" s="16"/>
      <c r="P69" s="17"/>
      <c r="Q69" s="18"/>
      <c r="R69" s="4"/>
      <c r="S69" s="4"/>
      <c r="T69" s="47"/>
    </row>
    <row r="70" spans="2:20" x14ac:dyDescent="0.25">
      <c r="B70" s="4"/>
      <c r="C70" s="4"/>
      <c r="D70" s="14"/>
      <c r="E70" s="42"/>
      <c r="F70" s="15"/>
      <c r="G70" s="42"/>
      <c r="H70" s="42"/>
      <c r="I70" s="4"/>
      <c r="J70" s="42"/>
      <c r="K70" s="16"/>
      <c r="L70" s="16"/>
      <c r="M70" s="16"/>
      <c r="N70" s="16"/>
      <c r="O70" s="16"/>
      <c r="P70" s="17"/>
      <c r="Q70" s="18"/>
      <c r="R70" s="4"/>
      <c r="S70" s="4"/>
      <c r="T70" s="47"/>
    </row>
    <row r="71" spans="2:20" x14ac:dyDescent="0.25">
      <c r="B71" s="4"/>
      <c r="C71" s="4"/>
      <c r="D71" s="14"/>
      <c r="E71" s="42"/>
      <c r="F71" s="33"/>
      <c r="G71" s="42"/>
      <c r="H71" s="42"/>
      <c r="I71" s="4"/>
      <c r="J71" s="42"/>
      <c r="K71" s="34"/>
      <c r="L71" s="34"/>
      <c r="M71" s="34"/>
      <c r="N71" s="34"/>
      <c r="O71" s="34"/>
      <c r="P71" s="35"/>
      <c r="Q71" s="36"/>
      <c r="R71" s="4"/>
      <c r="S71" s="4"/>
      <c r="T71" s="51"/>
    </row>
    <row r="72" spans="2:20" x14ac:dyDescent="0.25">
      <c r="B72" s="4"/>
      <c r="C72" s="4"/>
      <c r="D72" s="14"/>
      <c r="E72" s="42"/>
      <c r="F72" s="33"/>
      <c r="G72" s="42"/>
      <c r="H72" s="42"/>
      <c r="I72" s="4"/>
      <c r="J72" s="42"/>
      <c r="K72" s="34"/>
      <c r="L72" s="34"/>
      <c r="M72" s="34"/>
      <c r="N72" s="34"/>
      <c r="O72" s="34"/>
      <c r="P72" s="35"/>
      <c r="Q72" s="36"/>
      <c r="R72" s="4"/>
      <c r="S72" s="4"/>
      <c r="T72" s="51"/>
    </row>
    <row r="73" spans="2:20" x14ac:dyDescent="0.25">
      <c r="B73" s="4"/>
      <c r="C73" s="4"/>
      <c r="D73" s="14"/>
      <c r="E73" s="42"/>
      <c r="F73" s="33"/>
      <c r="G73" s="42"/>
      <c r="H73" s="42"/>
      <c r="I73" s="4"/>
      <c r="J73" s="42"/>
      <c r="K73" s="34"/>
      <c r="L73" s="34"/>
      <c r="M73" s="34"/>
      <c r="N73" s="34"/>
      <c r="O73" s="34"/>
      <c r="P73" s="35"/>
      <c r="Q73" s="36"/>
      <c r="R73" s="4"/>
      <c r="S73" s="4"/>
      <c r="T73" s="51"/>
    </row>
    <row r="74" spans="2:20" x14ac:dyDescent="0.25">
      <c r="B74" s="4"/>
      <c r="C74" s="4"/>
      <c r="D74" s="14"/>
      <c r="E74" s="42"/>
      <c r="F74" s="15"/>
      <c r="G74" s="42"/>
      <c r="H74" s="42"/>
      <c r="I74" s="4"/>
      <c r="J74" s="42"/>
      <c r="K74" s="16"/>
      <c r="L74" s="16"/>
      <c r="M74" s="16"/>
      <c r="N74" s="16"/>
      <c r="O74" s="16"/>
      <c r="P74" s="17"/>
      <c r="Q74" s="18"/>
      <c r="R74" s="4"/>
      <c r="S74" s="4"/>
      <c r="T74" s="47"/>
    </row>
    <row r="75" spans="2:20" x14ac:dyDescent="0.25">
      <c r="B75" s="4"/>
      <c r="C75" s="4"/>
      <c r="D75" s="14"/>
      <c r="E75" s="42"/>
      <c r="F75" s="15"/>
      <c r="G75" s="42"/>
      <c r="H75" s="42"/>
      <c r="I75" s="4"/>
      <c r="J75" s="42"/>
      <c r="K75" s="16"/>
      <c r="L75" s="16"/>
      <c r="M75" s="16"/>
      <c r="N75" s="16"/>
      <c r="O75" s="16"/>
      <c r="P75" s="17"/>
      <c r="Q75" s="18"/>
      <c r="R75" s="4"/>
      <c r="S75" s="4"/>
      <c r="T75" s="47"/>
    </row>
    <row r="76" spans="2:20" x14ac:dyDescent="0.25">
      <c r="B76" s="4"/>
      <c r="C76" s="4"/>
      <c r="D76" s="14"/>
      <c r="E76" s="42"/>
      <c r="F76" s="15"/>
      <c r="G76" s="42"/>
      <c r="H76" s="42"/>
      <c r="I76" s="4"/>
      <c r="J76" s="42"/>
      <c r="K76" s="16"/>
      <c r="L76" s="16"/>
      <c r="M76" s="16"/>
      <c r="N76" s="16"/>
      <c r="O76" s="16"/>
      <c r="P76" s="17"/>
      <c r="Q76" s="18"/>
      <c r="R76" s="4"/>
      <c r="S76" s="4"/>
      <c r="T76" s="47"/>
    </row>
    <row r="77" spans="2:20" x14ac:dyDescent="0.25">
      <c r="B77" s="4"/>
      <c r="C77" s="4"/>
      <c r="D77" s="14"/>
      <c r="E77" s="42"/>
      <c r="F77" s="15"/>
      <c r="G77" s="42"/>
      <c r="H77" s="42"/>
      <c r="I77" s="4"/>
      <c r="J77" s="42"/>
      <c r="K77" s="16"/>
      <c r="L77" s="16"/>
      <c r="M77" s="16"/>
      <c r="N77" s="16"/>
      <c r="O77" s="16"/>
      <c r="P77" s="17"/>
      <c r="Q77" s="18"/>
      <c r="R77" s="4"/>
      <c r="S77" s="4"/>
      <c r="T77" s="47"/>
    </row>
    <row r="78" spans="2:20" x14ac:dyDescent="0.25">
      <c r="B78" s="4"/>
      <c r="C78" s="4"/>
      <c r="D78" s="14"/>
      <c r="E78" s="42"/>
      <c r="F78" s="15"/>
      <c r="G78" s="42"/>
      <c r="H78" s="42"/>
      <c r="I78" s="4"/>
      <c r="J78" s="42"/>
      <c r="K78" s="16"/>
      <c r="L78" s="16"/>
      <c r="M78" s="16"/>
      <c r="N78" s="16"/>
      <c r="O78" s="16"/>
      <c r="P78" s="17"/>
      <c r="Q78" s="18"/>
      <c r="R78" s="4"/>
      <c r="S78" s="4"/>
      <c r="T78" s="47"/>
    </row>
    <row r="79" spans="2:20" x14ac:dyDescent="0.25">
      <c r="B79" s="4"/>
      <c r="C79" s="4"/>
      <c r="D79" s="14"/>
      <c r="E79" s="42"/>
      <c r="F79" s="15"/>
      <c r="G79" s="42"/>
      <c r="H79" s="42"/>
      <c r="I79" s="4"/>
      <c r="J79" s="42"/>
      <c r="K79" s="16"/>
      <c r="L79" s="16"/>
      <c r="M79" s="16"/>
      <c r="N79" s="16"/>
      <c r="O79" s="16"/>
      <c r="P79" s="24"/>
      <c r="Q79" s="18"/>
      <c r="R79" s="4"/>
      <c r="S79" s="4"/>
      <c r="T79" s="47"/>
    </row>
    <row r="80" spans="2:20" x14ac:dyDescent="0.25">
      <c r="B80" s="4"/>
      <c r="C80" s="4"/>
      <c r="D80" s="14"/>
      <c r="E80" s="42"/>
      <c r="F80" s="15"/>
      <c r="G80" s="42"/>
      <c r="H80" s="42"/>
      <c r="I80" s="4"/>
      <c r="J80" s="42"/>
      <c r="K80" s="16"/>
      <c r="L80" s="16"/>
      <c r="M80" s="16"/>
      <c r="N80" s="16"/>
      <c r="O80" s="16"/>
      <c r="P80" s="24"/>
      <c r="Q80" s="18"/>
      <c r="R80" s="4"/>
      <c r="S80" s="4"/>
      <c r="T80" s="47"/>
    </row>
    <row r="81" spans="2:20" x14ac:dyDescent="0.25">
      <c r="B81" s="4"/>
      <c r="C81" s="4"/>
      <c r="D81" s="14"/>
      <c r="E81" s="42"/>
      <c r="F81" s="15"/>
      <c r="G81" s="42"/>
      <c r="H81" s="42"/>
      <c r="I81" s="4"/>
      <c r="J81" s="42"/>
      <c r="K81" s="16"/>
      <c r="L81" s="16"/>
      <c r="M81" s="16"/>
      <c r="N81" s="16"/>
      <c r="O81" s="16"/>
      <c r="P81" s="24"/>
      <c r="Q81" s="18"/>
      <c r="R81" s="4"/>
      <c r="S81" s="4"/>
      <c r="T81" s="47"/>
    </row>
    <row r="83" spans="2:20" x14ac:dyDescent="0.25">
      <c r="B83" s="4"/>
      <c r="C83" s="4"/>
      <c r="D83" s="14"/>
      <c r="E83" s="42"/>
      <c r="F83" s="15"/>
      <c r="G83" s="42"/>
      <c r="H83" s="42"/>
      <c r="I83" s="4"/>
      <c r="J83" s="42"/>
      <c r="K83" s="16"/>
      <c r="L83" s="16"/>
      <c r="M83" s="16"/>
      <c r="N83" s="16"/>
      <c r="O83" s="16"/>
      <c r="P83" s="24"/>
      <c r="Q83" s="18"/>
      <c r="R83" s="4"/>
      <c r="S83" s="4"/>
      <c r="T83" s="47"/>
    </row>
    <row r="84" spans="2:20" x14ac:dyDescent="0.25">
      <c r="B84" s="4"/>
      <c r="C84" s="4"/>
      <c r="D84" s="14"/>
      <c r="E84" s="42"/>
      <c r="F84" s="15"/>
      <c r="G84" s="42"/>
      <c r="H84" s="42"/>
      <c r="I84" s="4"/>
      <c r="J84" s="42"/>
      <c r="K84" s="16"/>
      <c r="L84" s="16"/>
      <c r="M84" s="16"/>
      <c r="N84" s="16"/>
      <c r="O84" s="16"/>
      <c r="P84" s="24"/>
      <c r="Q84" s="18"/>
      <c r="R84" s="4"/>
      <c r="S84" s="4"/>
      <c r="T84" s="47"/>
    </row>
    <row r="85" spans="2:20" x14ac:dyDescent="0.25">
      <c r="B85" s="4"/>
      <c r="C85" s="4"/>
      <c r="D85" s="14"/>
      <c r="E85" s="42"/>
      <c r="F85" s="15"/>
      <c r="G85" s="42"/>
      <c r="H85" s="42"/>
      <c r="I85" s="4"/>
      <c r="J85" s="42"/>
      <c r="K85" s="16"/>
      <c r="L85" s="16"/>
      <c r="M85" s="16"/>
      <c r="N85" s="16"/>
      <c r="O85" s="16"/>
      <c r="P85" s="17"/>
      <c r="Q85" s="18"/>
      <c r="R85" s="4"/>
      <c r="S85" s="4"/>
      <c r="T85" s="47"/>
    </row>
    <row r="86" spans="2:20" x14ac:dyDescent="0.25">
      <c r="B86" s="4"/>
      <c r="C86" s="4"/>
      <c r="D86" s="14"/>
      <c r="E86" s="42"/>
      <c r="F86" s="15"/>
      <c r="G86" s="42"/>
      <c r="H86" s="42"/>
      <c r="I86" s="4"/>
      <c r="J86" s="42"/>
      <c r="K86" s="16"/>
      <c r="L86" s="16"/>
      <c r="M86" s="16"/>
      <c r="N86" s="16"/>
      <c r="O86" s="16"/>
      <c r="P86" s="17"/>
      <c r="Q86" s="18"/>
      <c r="R86" s="4"/>
      <c r="S86" s="4"/>
      <c r="T86" s="47"/>
    </row>
    <row r="87" spans="2:20" x14ac:dyDescent="0.25">
      <c r="B87" s="4"/>
      <c r="C87" s="4"/>
      <c r="D87" s="14"/>
      <c r="E87" s="42"/>
      <c r="F87" s="15"/>
      <c r="G87" s="42"/>
      <c r="H87" s="42"/>
      <c r="I87" s="4"/>
      <c r="J87" s="42"/>
      <c r="K87" s="16"/>
      <c r="L87" s="16"/>
      <c r="M87" s="16"/>
      <c r="N87" s="16"/>
      <c r="O87" s="16"/>
      <c r="P87" s="17"/>
      <c r="Q87" s="18"/>
      <c r="R87" s="4"/>
      <c r="S87" s="4"/>
      <c r="T87" s="47"/>
    </row>
    <row r="88" spans="2:20" x14ac:dyDescent="0.25">
      <c r="B88" s="4"/>
      <c r="C88" s="4"/>
      <c r="D88" s="14"/>
      <c r="E88" s="42"/>
      <c r="F88" s="15"/>
      <c r="G88" s="42"/>
      <c r="H88" s="42"/>
      <c r="I88" s="4"/>
      <c r="J88" s="42"/>
      <c r="K88" s="16"/>
      <c r="L88" s="16"/>
      <c r="M88" s="16"/>
      <c r="N88" s="16"/>
      <c r="O88" s="16"/>
      <c r="P88" s="24"/>
      <c r="Q88" s="18"/>
      <c r="R88" s="4"/>
      <c r="S88" s="4"/>
      <c r="T88" s="47"/>
    </row>
    <row r="89" spans="2:20" x14ac:dyDescent="0.25">
      <c r="B89" s="4"/>
      <c r="C89" s="4"/>
      <c r="D89" s="14"/>
      <c r="E89" s="42"/>
      <c r="F89" s="15"/>
      <c r="G89" s="42"/>
      <c r="H89" s="42"/>
      <c r="I89" s="4"/>
      <c r="J89" s="42"/>
      <c r="K89" s="16"/>
      <c r="L89" s="16"/>
      <c r="M89" s="16"/>
      <c r="N89" s="16"/>
      <c r="O89" s="16"/>
      <c r="P89" s="24"/>
      <c r="Q89" s="18"/>
      <c r="R89" s="4"/>
      <c r="S89" s="4"/>
      <c r="T89" s="47"/>
    </row>
    <row r="90" spans="2:20" x14ac:dyDescent="0.25">
      <c r="B90" s="4"/>
      <c r="C90" s="4"/>
      <c r="D90" s="14"/>
      <c r="E90" s="42"/>
      <c r="F90" s="15"/>
      <c r="G90" s="42"/>
      <c r="H90" s="42"/>
      <c r="I90" s="4"/>
      <c r="J90" s="42"/>
      <c r="K90" s="16"/>
      <c r="L90" s="16"/>
      <c r="M90" s="16"/>
      <c r="N90" s="16"/>
      <c r="O90" s="16"/>
      <c r="P90" s="24"/>
      <c r="Q90" s="18"/>
      <c r="R90" s="4"/>
      <c r="S90" s="4"/>
      <c r="T90" s="47"/>
    </row>
    <row r="91" spans="2:20" x14ac:dyDescent="0.25">
      <c r="B91" s="4"/>
      <c r="C91" s="4"/>
      <c r="D91" s="14"/>
      <c r="E91" s="42"/>
      <c r="F91" s="15"/>
      <c r="G91" s="42"/>
      <c r="H91" s="42"/>
      <c r="I91" s="4"/>
      <c r="J91" s="42"/>
      <c r="K91" s="16"/>
      <c r="L91" s="16"/>
      <c r="M91" s="16"/>
      <c r="N91" s="16"/>
      <c r="O91" s="16"/>
      <c r="P91" s="24"/>
      <c r="Q91" s="18"/>
      <c r="R91" s="4"/>
      <c r="S91" s="4"/>
      <c r="T91" s="47"/>
    </row>
    <row r="92" spans="2:20" x14ac:dyDescent="0.25">
      <c r="D92" s="25"/>
      <c r="F92" s="26"/>
      <c r="K92" s="27"/>
      <c r="L92" s="27"/>
      <c r="M92" s="27"/>
      <c r="N92" s="27"/>
      <c r="O92" s="27"/>
      <c r="P92" s="28"/>
      <c r="Q92" s="18"/>
    </row>
    <row r="93" spans="2:20" x14ac:dyDescent="0.25">
      <c r="B93" s="4"/>
      <c r="C93" s="4"/>
      <c r="D93" s="14"/>
      <c r="E93" s="42"/>
      <c r="F93" s="15"/>
      <c r="G93" s="42"/>
      <c r="H93" s="42"/>
      <c r="I93" s="4"/>
      <c r="J93" s="42"/>
      <c r="K93" s="16"/>
      <c r="L93" s="16"/>
      <c r="M93" s="16"/>
      <c r="N93" s="16"/>
      <c r="O93" s="16"/>
      <c r="P93" s="17"/>
      <c r="Q93" s="18"/>
      <c r="R93" s="4"/>
      <c r="S93" s="4"/>
      <c r="T93" s="47"/>
    </row>
    <row r="94" spans="2:20" x14ac:dyDescent="0.25">
      <c r="B94" s="4"/>
      <c r="C94" s="4"/>
      <c r="D94" s="14"/>
      <c r="E94" s="42"/>
      <c r="F94" s="15"/>
      <c r="G94" s="42"/>
      <c r="H94" s="42"/>
      <c r="I94" s="4"/>
      <c r="J94" s="42"/>
      <c r="K94" s="16"/>
      <c r="L94" s="16"/>
      <c r="M94" s="16"/>
      <c r="N94" s="16"/>
      <c r="O94" s="16"/>
      <c r="P94" s="17"/>
      <c r="Q94" s="18"/>
      <c r="R94" s="4"/>
      <c r="S94" s="4"/>
      <c r="T94" s="47"/>
    </row>
    <row r="95" spans="2:20" x14ac:dyDescent="0.25">
      <c r="B95" s="4"/>
      <c r="C95" s="4"/>
      <c r="D95" s="14"/>
      <c r="E95" s="42"/>
      <c r="F95" s="15"/>
      <c r="G95" s="42"/>
      <c r="H95" s="42"/>
      <c r="I95" s="4"/>
      <c r="J95" s="42"/>
      <c r="K95" s="16"/>
      <c r="L95" s="16"/>
      <c r="M95" s="16"/>
      <c r="N95" s="16"/>
      <c r="O95" s="16"/>
      <c r="P95" s="24"/>
      <c r="Q95" s="18"/>
      <c r="R95" s="4"/>
      <c r="S95" s="4"/>
      <c r="T95" s="47"/>
    </row>
    <row r="96" spans="2:20" x14ac:dyDescent="0.25">
      <c r="B96" s="4"/>
      <c r="C96" s="4"/>
      <c r="D96" s="14"/>
      <c r="E96" s="42"/>
      <c r="F96" s="15"/>
      <c r="G96" s="42"/>
      <c r="H96" s="42"/>
      <c r="I96" s="4"/>
      <c r="J96" s="42"/>
      <c r="K96" s="16"/>
      <c r="L96" s="16"/>
      <c r="M96" s="16"/>
      <c r="N96" s="16"/>
      <c r="O96" s="16"/>
      <c r="P96" s="17"/>
      <c r="Q96" s="18"/>
      <c r="R96" s="4"/>
      <c r="S96" s="4"/>
      <c r="T96" s="47"/>
    </row>
    <row r="97" spans="2:20" x14ac:dyDescent="0.25">
      <c r="B97" s="4"/>
      <c r="C97" s="4"/>
      <c r="D97" s="14"/>
      <c r="E97" s="42"/>
      <c r="F97" s="15"/>
      <c r="G97" s="42"/>
      <c r="H97" s="42"/>
      <c r="I97" s="4"/>
      <c r="J97" s="42"/>
      <c r="K97" s="16"/>
      <c r="L97" s="16"/>
      <c r="M97" s="16"/>
      <c r="N97" s="16"/>
      <c r="O97" s="16"/>
      <c r="P97" s="17"/>
      <c r="Q97" s="18"/>
      <c r="R97" s="4"/>
      <c r="S97" s="4"/>
      <c r="T97" s="47"/>
    </row>
    <row r="98" spans="2:20" x14ac:dyDescent="0.25">
      <c r="B98" s="4"/>
      <c r="C98" s="4"/>
      <c r="D98" s="14"/>
      <c r="E98" s="42"/>
      <c r="F98" s="33"/>
      <c r="G98" s="42"/>
      <c r="H98" s="42"/>
      <c r="I98" s="4"/>
      <c r="J98" s="42"/>
      <c r="K98" s="34"/>
      <c r="L98" s="34"/>
      <c r="M98" s="34"/>
      <c r="N98" s="34"/>
      <c r="O98" s="34"/>
      <c r="P98" s="35"/>
      <c r="Q98" s="36"/>
      <c r="R98" s="4"/>
      <c r="S98" s="4"/>
      <c r="T98" s="51"/>
    </row>
    <row r="99" spans="2:20" x14ac:dyDescent="0.25">
      <c r="B99" s="4"/>
      <c r="C99" s="4"/>
      <c r="D99" s="14"/>
      <c r="E99" s="42"/>
      <c r="F99" s="15"/>
      <c r="G99" s="42"/>
      <c r="H99" s="42"/>
      <c r="I99" s="4"/>
      <c r="J99" s="42"/>
      <c r="K99" s="16"/>
      <c r="L99" s="16"/>
      <c r="M99" s="16"/>
      <c r="N99" s="16"/>
      <c r="O99" s="16"/>
      <c r="P99" s="17"/>
      <c r="Q99" s="18"/>
      <c r="R99" s="4"/>
      <c r="S99" s="4"/>
      <c r="T99" s="47"/>
    </row>
    <row r="100" spans="2:20" x14ac:dyDescent="0.25">
      <c r="B100" s="4"/>
      <c r="C100" s="4"/>
      <c r="D100" s="14"/>
      <c r="E100" s="42"/>
      <c r="F100" s="33"/>
      <c r="G100" s="42"/>
      <c r="H100" s="42"/>
      <c r="I100" s="4"/>
      <c r="J100" s="42"/>
      <c r="K100" s="34"/>
      <c r="L100" s="34"/>
      <c r="M100" s="34"/>
      <c r="N100" s="34"/>
      <c r="O100" s="34"/>
      <c r="P100" s="17"/>
      <c r="Q100" s="18"/>
      <c r="R100" s="4"/>
      <c r="S100" s="4"/>
      <c r="T100" s="51"/>
    </row>
    <row r="101" spans="2:20" x14ac:dyDescent="0.25">
      <c r="B101" s="4"/>
      <c r="C101" s="4"/>
      <c r="D101" s="14"/>
      <c r="E101" s="42"/>
      <c r="F101" s="15"/>
      <c r="G101" s="42"/>
      <c r="H101" s="42"/>
      <c r="I101" s="4"/>
      <c r="J101" s="42"/>
      <c r="K101" s="16"/>
      <c r="L101" s="16"/>
      <c r="M101" s="16"/>
      <c r="N101" s="16"/>
      <c r="O101" s="16"/>
      <c r="P101" s="17"/>
      <c r="Q101" s="18"/>
      <c r="R101" s="4"/>
      <c r="S101" s="4"/>
      <c r="T101" s="47"/>
    </row>
    <row r="102" spans="2:20" x14ac:dyDescent="0.25">
      <c r="B102" s="4"/>
      <c r="C102" s="4"/>
      <c r="D102" s="14"/>
      <c r="E102" s="42"/>
      <c r="F102" s="15"/>
      <c r="G102" s="42"/>
      <c r="H102" s="42"/>
      <c r="I102" s="4"/>
      <c r="J102" s="42"/>
      <c r="K102" s="16"/>
      <c r="L102" s="16"/>
      <c r="M102" s="16"/>
      <c r="N102" s="16"/>
      <c r="O102" s="16"/>
      <c r="P102" s="17"/>
      <c r="Q102" s="18"/>
      <c r="R102" s="4"/>
      <c r="S102" s="4"/>
      <c r="T102" s="47"/>
    </row>
    <row r="103" spans="2:20" x14ac:dyDescent="0.25">
      <c r="B103" s="4"/>
      <c r="C103" s="4"/>
      <c r="D103" s="14"/>
      <c r="E103" s="42"/>
      <c r="F103" s="33"/>
      <c r="G103" s="42"/>
      <c r="H103" s="42"/>
      <c r="I103" s="4"/>
      <c r="J103" s="42"/>
      <c r="K103" s="34"/>
      <c r="L103" s="34"/>
      <c r="M103" s="34"/>
      <c r="N103" s="34"/>
      <c r="O103" s="34"/>
      <c r="P103" s="35"/>
      <c r="Q103" s="36"/>
      <c r="R103" s="4"/>
      <c r="S103" s="4"/>
      <c r="T103" s="51"/>
    </row>
    <row r="104" spans="2:20" x14ac:dyDescent="0.25">
      <c r="B104" s="4"/>
      <c r="C104" s="4"/>
      <c r="D104" s="14"/>
      <c r="E104" s="42"/>
      <c r="F104" s="33"/>
      <c r="G104" s="42"/>
      <c r="H104" s="42"/>
      <c r="I104" s="4"/>
      <c r="J104" s="42"/>
      <c r="K104" s="34"/>
      <c r="L104" s="34"/>
      <c r="M104" s="34"/>
      <c r="N104" s="34"/>
      <c r="O104" s="34"/>
      <c r="P104" s="35"/>
      <c r="Q104" s="36"/>
      <c r="R104" s="4"/>
      <c r="S104" s="4"/>
      <c r="T104" s="51"/>
    </row>
    <row r="105" spans="2:20" x14ac:dyDescent="0.25">
      <c r="B105" s="4"/>
      <c r="C105" s="4"/>
      <c r="D105" s="14"/>
      <c r="E105" s="42"/>
      <c r="F105" s="15"/>
      <c r="G105" s="42"/>
      <c r="H105" s="42"/>
      <c r="I105" s="4"/>
      <c r="J105" s="42"/>
      <c r="K105" s="16"/>
      <c r="L105" s="16"/>
      <c r="M105" s="16"/>
      <c r="N105" s="16"/>
      <c r="O105" s="16"/>
      <c r="P105" s="24"/>
      <c r="Q105" s="24"/>
      <c r="R105" s="4"/>
      <c r="S105" s="4"/>
      <c r="T105" s="47"/>
    </row>
    <row r="106" spans="2:20" x14ac:dyDescent="0.25">
      <c r="B106" s="4"/>
      <c r="C106" s="4"/>
      <c r="D106" s="14"/>
      <c r="E106" s="42"/>
      <c r="F106" s="15"/>
      <c r="G106" s="42"/>
      <c r="H106" s="42"/>
      <c r="I106" s="4"/>
      <c r="J106" s="42"/>
      <c r="K106" s="16"/>
      <c r="L106" s="16"/>
      <c r="M106" s="16"/>
      <c r="N106" s="16"/>
      <c r="O106" s="16"/>
      <c r="P106" s="24"/>
      <c r="Q106" s="18"/>
      <c r="R106" s="4"/>
      <c r="S106" s="4"/>
      <c r="T106" s="47"/>
    </row>
    <row r="107" spans="2:20" x14ac:dyDescent="0.25">
      <c r="B107" s="4"/>
      <c r="C107" s="4"/>
      <c r="D107" s="14"/>
      <c r="E107" s="42"/>
      <c r="F107" s="15"/>
      <c r="G107" s="42"/>
      <c r="H107" s="42"/>
      <c r="I107" s="4"/>
      <c r="J107" s="42"/>
      <c r="K107" s="16"/>
      <c r="L107" s="16"/>
      <c r="M107" s="16"/>
      <c r="N107" s="16"/>
      <c r="O107" s="16"/>
      <c r="P107" s="17"/>
      <c r="Q107" s="18"/>
      <c r="R107" s="4"/>
      <c r="S107" s="4"/>
      <c r="T107" s="47"/>
    </row>
    <row r="108" spans="2:20" x14ac:dyDescent="0.25">
      <c r="B108" s="4"/>
      <c r="C108" s="4"/>
      <c r="D108" s="14"/>
      <c r="E108" s="42"/>
      <c r="F108" s="15"/>
      <c r="G108" s="42"/>
      <c r="H108" s="42"/>
      <c r="I108" s="4"/>
      <c r="J108" s="42"/>
      <c r="K108" s="16"/>
      <c r="L108" s="16"/>
      <c r="M108" s="16"/>
      <c r="N108" s="16"/>
      <c r="O108" s="16"/>
      <c r="P108" s="17"/>
      <c r="Q108" s="18"/>
      <c r="R108" s="4"/>
      <c r="S108" s="4"/>
      <c r="T108" s="47"/>
    </row>
    <row r="109" spans="2:20" x14ac:dyDescent="0.25">
      <c r="B109" s="4"/>
      <c r="C109" s="4"/>
      <c r="D109" s="14"/>
      <c r="E109" s="42"/>
      <c r="F109" s="15"/>
      <c r="G109" s="42"/>
      <c r="H109" s="42"/>
      <c r="I109" s="4"/>
      <c r="J109" s="42"/>
      <c r="K109" s="16"/>
      <c r="L109" s="16"/>
      <c r="M109" s="16"/>
      <c r="N109" s="16"/>
      <c r="O109" s="16"/>
      <c r="P109" s="17"/>
      <c r="Q109" s="18"/>
      <c r="R109" s="4"/>
      <c r="S109" s="4"/>
      <c r="T109" s="47"/>
    </row>
    <row r="110" spans="2:20" x14ac:dyDescent="0.25">
      <c r="B110" s="4"/>
      <c r="C110" s="4"/>
      <c r="D110" s="14"/>
      <c r="E110" s="42"/>
      <c r="F110" s="15"/>
      <c r="G110" s="42"/>
      <c r="H110" s="42"/>
      <c r="I110" s="4"/>
      <c r="J110" s="42"/>
      <c r="K110" s="16"/>
      <c r="L110" s="16"/>
      <c r="M110" s="16"/>
      <c r="N110" s="16"/>
      <c r="O110" s="16"/>
      <c r="P110" s="17"/>
      <c r="Q110" s="18"/>
      <c r="R110" s="4"/>
      <c r="S110" s="4"/>
      <c r="T110" s="47"/>
    </row>
    <row r="111" spans="2:20" x14ac:dyDescent="0.25">
      <c r="B111" s="4"/>
      <c r="C111" s="4"/>
      <c r="D111" s="14"/>
      <c r="E111" s="42"/>
      <c r="F111" s="15"/>
      <c r="G111" s="42"/>
      <c r="H111" s="42"/>
      <c r="I111" s="4"/>
      <c r="J111" s="42"/>
      <c r="K111" s="16"/>
      <c r="L111" s="16"/>
      <c r="M111" s="16"/>
      <c r="N111" s="16"/>
      <c r="O111" s="16"/>
      <c r="P111" s="17"/>
      <c r="Q111" s="18"/>
      <c r="R111" s="4"/>
      <c r="S111" s="4"/>
      <c r="T111" s="47"/>
    </row>
    <row r="112" spans="2:20" x14ac:dyDescent="0.25">
      <c r="B112" s="4"/>
      <c r="C112" s="4"/>
      <c r="D112" s="14"/>
      <c r="E112" s="42"/>
      <c r="F112" s="15"/>
      <c r="G112" s="42"/>
      <c r="H112" s="42"/>
      <c r="I112" s="4"/>
      <c r="J112" s="42"/>
      <c r="K112" s="16"/>
      <c r="L112" s="16"/>
      <c r="M112" s="16"/>
      <c r="N112" s="16"/>
      <c r="O112" s="16"/>
      <c r="P112" s="17"/>
      <c r="Q112" s="18"/>
      <c r="R112" s="4"/>
      <c r="S112" s="4"/>
      <c r="T112" s="47"/>
    </row>
    <row r="113" spans="2:20" x14ac:dyDescent="0.25">
      <c r="B113" s="4"/>
      <c r="C113" s="4"/>
      <c r="D113" s="14"/>
      <c r="E113" s="42"/>
      <c r="F113" s="15"/>
      <c r="G113" s="42"/>
      <c r="H113" s="42"/>
      <c r="I113" s="4"/>
      <c r="J113" s="42"/>
      <c r="K113" s="16"/>
      <c r="L113" s="16"/>
      <c r="M113" s="16"/>
      <c r="N113" s="16"/>
      <c r="O113" s="16"/>
      <c r="P113" s="17"/>
      <c r="Q113" s="18"/>
      <c r="R113" s="4"/>
      <c r="S113" s="4"/>
      <c r="T113" s="47"/>
    </row>
    <row r="114" spans="2:20" x14ac:dyDescent="0.25">
      <c r="B114" s="4"/>
      <c r="C114" s="4"/>
      <c r="D114" s="14"/>
      <c r="E114" s="42"/>
      <c r="F114" s="15"/>
      <c r="G114" s="42"/>
      <c r="H114" s="42"/>
      <c r="I114" s="4"/>
      <c r="J114" s="42"/>
      <c r="K114" s="16"/>
      <c r="L114" s="16"/>
      <c r="M114" s="16"/>
      <c r="N114" s="16"/>
      <c r="O114" s="16"/>
      <c r="P114" s="17"/>
      <c r="Q114" s="18"/>
      <c r="R114" s="4"/>
      <c r="S114" s="4"/>
      <c r="T114" s="47"/>
    </row>
    <row r="115" spans="2:20" x14ac:dyDescent="0.25">
      <c r="B115" s="4"/>
      <c r="C115" s="4"/>
      <c r="D115" s="14"/>
      <c r="E115" s="42"/>
      <c r="F115" s="15"/>
      <c r="G115" s="42"/>
      <c r="H115" s="42"/>
      <c r="I115" s="4"/>
      <c r="J115" s="42"/>
      <c r="K115" s="16"/>
      <c r="L115" s="16"/>
      <c r="M115" s="16"/>
      <c r="N115" s="16"/>
      <c r="O115" s="16"/>
      <c r="P115" s="17"/>
      <c r="Q115" s="18"/>
      <c r="R115" s="4"/>
      <c r="S115" s="4"/>
      <c r="T115" s="47"/>
    </row>
    <row r="116" spans="2:20" x14ac:dyDescent="0.25">
      <c r="B116" s="4"/>
      <c r="C116" s="4"/>
      <c r="D116" s="14"/>
      <c r="E116" s="42"/>
      <c r="F116" s="15"/>
      <c r="G116" s="42"/>
      <c r="H116" s="42"/>
      <c r="I116" s="4"/>
      <c r="J116" s="42"/>
      <c r="K116" s="16"/>
      <c r="L116" s="16"/>
      <c r="M116" s="16"/>
      <c r="N116" s="16"/>
      <c r="O116" s="16"/>
      <c r="P116" s="17"/>
      <c r="Q116" s="18"/>
      <c r="R116" s="4"/>
      <c r="S116" s="4"/>
      <c r="T116" s="47"/>
    </row>
    <row r="117" spans="2:20" x14ac:dyDescent="0.25">
      <c r="B117" s="38"/>
      <c r="C117" s="2"/>
      <c r="D117" s="38"/>
      <c r="E117" s="39"/>
      <c r="F117" s="39"/>
      <c r="G117" s="39"/>
      <c r="H117" s="39"/>
      <c r="I117" s="39"/>
      <c r="J117" s="39"/>
      <c r="K117" s="39"/>
      <c r="L117" s="39"/>
      <c r="M117" s="40"/>
      <c r="N117" s="40"/>
      <c r="O117" s="40"/>
      <c r="P117" s="41"/>
      <c r="Q117" s="39"/>
      <c r="R117" s="38"/>
      <c r="S117" s="38"/>
      <c r="T117" s="39"/>
    </row>
    <row r="118" spans="2:20" x14ac:dyDescent="0.25">
      <c r="B118" s="38"/>
      <c r="C118" s="2"/>
      <c r="D118" s="38"/>
      <c r="E118" s="39"/>
      <c r="F118" s="39"/>
      <c r="G118" s="39"/>
      <c r="H118" s="39"/>
      <c r="I118" s="39"/>
      <c r="J118" s="39"/>
      <c r="K118" s="39"/>
      <c r="L118" s="39"/>
      <c r="M118" s="40"/>
      <c r="N118" s="40"/>
      <c r="O118" s="40"/>
      <c r="P118" s="41"/>
      <c r="Q118" s="39"/>
      <c r="R118" s="38"/>
      <c r="S118" s="38"/>
      <c r="T118" s="39"/>
    </row>
    <row r="119" spans="2:20" x14ac:dyDescent="0.25">
      <c r="B119" s="38"/>
      <c r="C119" s="2"/>
      <c r="D119" s="38"/>
      <c r="E119" s="39"/>
      <c r="F119" s="39"/>
      <c r="G119" s="39"/>
      <c r="H119" s="39"/>
      <c r="I119" s="39"/>
      <c r="J119" s="39"/>
      <c r="K119" s="39"/>
      <c r="L119" s="39"/>
      <c r="M119" s="40"/>
      <c r="N119" s="40"/>
      <c r="O119" s="40"/>
      <c r="P119" s="41"/>
      <c r="Q119" s="39"/>
      <c r="R119" s="38"/>
      <c r="S119" s="38"/>
      <c r="T119" s="39"/>
    </row>
    <row r="120" spans="2:20" x14ac:dyDescent="0.25">
      <c r="B120" s="38"/>
      <c r="C120" s="2"/>
      <c r="D120" s="38"/>
      <c r="E120" s="39"/>
      <c r="F120" s="39"/>
      <c r="G120" s="39"/>
      <c r="H120" s="39"/>
      <c r="I120" s="39"/>
      <c r="J120" s="39"/>
      <c r="K120" s="39"/>
      <c r="L120" s="39"/>
      <c r="M120" s="40"/>
      <c r="N120" s="40"/>
      <c r="O120" s="40"/>
      <c r="P120" s="41"/>
      <c r="Q120" s="39"/>
      <c r="R120" s="38"/>
      <c r="S120" s="38"/>
      <c r="T120" s="39"/>
    </row>
    <row r="121" spans="2:20" x14ac:dyDescent="0.25">
      <c r="B121" s="38"/>
      <c r="C121" s="2"/>
      <c r="D121" s="38"/>
      <c r="E121" s="39"/>
      <c r="F121" s="39"/>
      <c r="G121" s="39"/>
      <c r="H121" s="39"/>
      <c r="I121" s="39"/>
      <c r="J121" s="39"/>
      <c r="K121" s="39"/>
      <c r="L121" s="39"/>
      <c r="M121" s="40"/>
      <c r="N121" s="40"/>
      <c r="O121" s="40"/>
      <c r="P121" s="41"/>
      <c r="Q121" s="39"/>
      <c r="R121" s="38"/>
      <c r="S121" s="38"/>
      <c r="T121" s="39"/>
    </row>
    <row r="122" spans="2:20" x14ac:dyDescent="0.25">
      <c r="B122" s="38"/>
      <c r="C122" s="2"/>
      <c r="D122" s="38"/>
      <c r="E122" s="39"/>
      <c r="F122" s="39"/>
      <c r="G122" s="39"/>
      <c r="H122" s="39"/>
      <c r="I122" s="39"/>
      <c r="J122" s="39"/>
      <c r="K122" s="39"/>
      <c r="L122" s="39"/>
      <c r="M122" s="40"/>
      <c r="N122" s="40"/>
      <c r="O122" s="40"/>
      <c r="P122" s="41"/>
      <c r="Q122" s="39"/>
      <c r="R122" s="38"/>
      <c r="S122" s="38"/>
      <c r="T122" s="39"/>
    </row>
    <row r="123" spans="2:20" x14ac:dyDescent="0.25">
      <c r="B123" s="4"/>
      <c r="C123" s="4"/>
      <c r="D123" s="14"/>
      <c r="E123" s="42"/>
      <c r="F123" s="15"/>
      <c r="G123" s="42"/>
      <c r="H123" s="42"/>
      <c r="I123" s="4"/>
      <c r="J123" s="42"/>
      <c r="K123" s="16"/>
      <c r="L123" s="16"/>
      <c r="M123" s="16"/>
      <c r="N123" s="16"/>
      <c r="O123" s="16"/>
      <c r="P123" s="17"/>
      <c r="Q123" s="18"/>
      <c r="R123" s="4"/>
      <c r="S123" s="4"/>
      <c r="T123" s="47"/>
    </row>
    <row r="124" spans="2:20" x14ac:dyDescent="0.25">
      <c r="B124" s="4"/>
      <c r="C124" s="4"/>
      <c r="D124" s="14"/>
      <c r="E124" s="42"/>
      <c r="F124" s="15"/>
      <c r="G124" s="42"/>
      <c r="H124" s="42"/>
      <c r="I124" s="4"/>
      <c r="J124" s="42"/>
      <c r="K124" s="16"/>
      <c r="L124" s="16"/>
      <c r="M124" s="16"/>
      <c r="N124" s="16"/>
      <c r="O124" s="16"/>
      <c r="P124" s="17"/>
      <c r="Q124" s="18"/>
      <c r="R124" s="4"/>
      <c r="S124" s="4"/>
      <c r="T124" s="47"/>
    </row>
    <row r="125" spans="2:20" x14ac:dyDescent="0.25">
      <c r="F125" s="29"/>
      <c r="K125" s="30"/>
      <c r="L125" s="30"/>
      <c r="M125" s="30"/>
      <c r="N125" s="30"/>
      <c r="O125" s="30"/>
      <c r="P125" s="31"/>
      <c r="Q125" s="31"/>
      <c r="T125" s="49"/>
    </row>
    <row r="126" spans="2:20" x14ac:dyDescent="0.25">
      <c r="D126" s="25"/>
      <c r="F126" s="26"/>
      <c r="K126" s="27"/>
      <c r="L126" s="27"/>
      <c r="M126" s="27"/>
      <c r="N126" s="27"/>
      <c r="O126" s="27"/>
      <c r="P126" s="28"/>
      <c r="Q126" s="28"/>
      <c r="T126" s="50"/>
    </row>
    <row r="131" spans="4:20" x14ac:dyDescent="0.25">
      <c r="D131" s="25"/>
      <c r="F131" s="26"/>
      <c r="K131" s="27"/>
      <c r="L131" s="27"/>
      <c r="M131" s="27"/>
      <c r="N131" s="27"/>
      <c r="O131" s="27"/>
      <c r="P131" s="28"/>
      <c r="Q131" s="28"/>
      <c r="T131" s="50"/>
    </row>
    <row r="132" spans="4:20" x14ac:dyDescent="0.25">
      <c r="D132" s="25"/>
      <c r="F132" s="26"/>
      <c r="K132" s="27"/>
      <c r="L132" s="27"/>
      <c r="M132" s="27"/>
      <c r="N132" s="27"/>
      <c r="O132" s="27"/>
      <c r="P132" s="28"/>
      <c r="Q132" s="28"/>
      <c r="T132" s="50"/>
    </row>
    <row r="133" spans="4:20" x14ac:dyDescent="0.25">
      <c r="D133" s="25"/>
      <c r="F133" s="26"/>
      <c r="K133" s="27"/>
      <c r="L133" s="27"/>
      <c r="M133" s="27"/>
      <c r="N133" s="27"/>
      <c r="O133" s="27"/>
      <c r="P133" s="28"/>
      <c r="Q133" s="28"/>
      <c r="T133" s="50"/>
    </row>
    <row r="134" spans="4:20" x14ac:dyDescent="0.25">
      <c r="D134" s="25"/>
      <c r="F134" s="26"/>
      <c r="K134" s="27"/>
      <c r="L134" s="27"/>
      <c r="M134" s="27"/>
      <c r="N134" s="27"/>
      <c r="O134" s="27"/>
      <c r="P134" s="28"/>
      <c r="Q134" s="28"/>
      <c r="T134" s="50"/>
    </row>
    <row r="136" spans="4:20" x14ac:dyDescent="0.25">
      <c r="D136" s="25"/>
      <c r="F136" s="26"/>
      <c r="K136" s="27"/>
      <c r="L136" s="27"/>
      <c r="M136" s="27"/>
      <c r="N136" s="27"/>
      <c r="O136" s="27"/>
      <c r="P136" s="28"/>
      <c r="Q136" s="28"/>
      <c r="T136" s="50"/>
    </row>
    <row r="137" spans="4:20" x14ac:dyDescent="0.25">
      <c r="D137" s="25"/>
      <c r="F137" s="26"/>
      <c r="K137" s="27"/>
      <c r="L137" s="27"/>
      <c r="M137" s="27"/>
      <c r="N137" s="27"/>
      <c r="O137" s="27"/>
      <c r="P137" s="28"/>
      <c r="Q137" s="28"/>
      <c r="T137" s="50"/>
    </row>
    <row r="139" spans="4:20" x14ac:dyDescent="0.25">
      <c r="D139" s="25"/>
      <c r="F139" s="26"/>
      <c r="K139" s="27"/>
      <c r="L139" s="27"/>
      <c r="M139" s="27"/>
      <c r="N139" s="27"/>
      <c r="O139" s="27"/>
      <c r="P139" s="28"/>
      <c r="Q139" s="28"/>
      <c r="T139" s="50"/>
    </row>
    <row r="140" spans="4:20" x14ac:dyDescent="0.25">
      <c r="F140" s="29"/>
      <c r="K140" s="30"/>
      <c r="L140" s="30"/>
      <c r="M140" s="30"/>
      <c r="N140" s="30"/>
      <c r="O140" s="30"/>
      <c r="P140" s="31"/>
      <c r="Q140" s="31"/>
      <c r="T140" s="49"/>
    </row>
    <row r="145" spans="4:20" x14ac:dyDescent="0.25">
      <c r="D145" s="25"/>
      <c r="F145" s="26"/>
      <c r="K145" s="27"/>
      <c r="L145" s="27"/>
      <c r="M145" s="27"/>
      <c r="N145" s="27"/>
      <c r="O145" s="27"/>
      <c r="P145" s="28"/>
      <c r="Q145" s="28"/>
      <c r="T145" s="50"/>
    </row>
    <row r="146" spans="4:20" x14ac:dyDescent="0.25">
      <c r="D146" s="25"/>
      <c r="F146" s="26"/>
      <c r="K146" s="27"/>
      <c r="L146" s="27"/>
      <c r="M146" s="27"/>
      <c r="N146" s="27"/>
      <c r="O146" s="27"/>
      <c r="P146" s="28"/>
      <c r="Q146" s="28"/>
      <c r="T146" s="50"/>
    </row>
    <row r="148" spans="4:20" x14ac:dyDescent="0.25">
      <c r="D148" s="25"/>
      <c r="F148" s="26"/>
      <c r="K148" s="27"/>
      <c r="L148" s="27"/>
      <c r="M148" s="27"/>
      <c r="N148" s="27"/>
      <c r="O148" s="27"/>
      <c r="P148" s="28"/>
      <c r="Q148" s="28"/>
      <c r="T148" s="50"/>
    </row>
    <row r="149" spans="4:20" x14ac:dyDescent="0.25">
      <c r="D149" s="25"/>
      <c r="F149" s="26"/>
      <c r="K149" s="27"/>
      <c r="L149" s="27"/>
      <c r="M149" s="27"/>
      <c r="N149" s="27"/>
      <c r="O149" s="27"/>
      <c r="P149" s="28"/>
      <c r="Q149" s="28"/>
      <c r="T149" s="50"/>
    </row>
    <row r="151" spans="4:20" x14ac:dyDescent="0.25">
      <c r="D151" s="25"/>
      <c r="F151" s="26"/>
      <c r="K151" s="27"/>
      <c r="L151" s="27"/>
      <c r="M151" s="27"/>
      <c r="N151" s="27"/>
      <c r="O151" s="27"/>
      <c r="P151" s="28"/>
      <c r="Q151" s="28"/>
      <c r="T151" s="50"/>
    </row>
    <row r="152" spans="4:20" ht="15.75" customHeight="1" x14ac:dyDescent="0.25">
      <c r="D152" s="25"/>
      <c r="F152" s="26"/>
      <c r="K152" s="27"/>
      <c r="L152" s="27"/>
      <c r="M152" s="27"/>
      <c r="N152" s="27"/>
      <c r="O152" s="27"/>
      <c r="P152" s="28"/>
      <c r="Q152" s="28"/>
      <c r="T152" s="50"/>
    </row>
    <row r="154" spans="4:20" x14ac:dyDescent="0.25">
      <c r="D154" s="25"/>
      <c r="F154" s="26"/>
      <c r="K154" s="27"/>
      <c r="L154" s="27"/>
      <c r="M154" s="27"/>
      <c r="N154" s="27"/>
      <c r="O154" s="27"/>
      <c r="P154" s="28"/>
      <c r="Q154" s="28"/>
      <c r="T154" s="50"/>
    </row>
    <row r="155" spans="4:20" x14ac:dyDescent="0.25">
      <c r="D155" s="25"/>
      <c r="F155" s="26"/>
      <c r="K155" s="27"/>
      <c r="L155" s="27"/>
      <c r="M155" s="27"/>
      <c r="N155" s="27"/>
      <c r="O155" s="27"/>
      <c r="P155" s="28"/>
      <c r="Q155" s="28"/>
      <c r="T155" s="50"/>
    </row>
    <row r="157" spans="4:20" x14ac:dyDescent="0.25">
      <c r="D157" s="25"/>
      <c r="F157" s="26"/>
      <c r="K157" s="27"/>
      <c r="L157" s="27"/>
      <c r="M157" s="27"/>
      <c r="N157" s="27"/>
      <c r="O157" s="27"/>
      <c r="P157" s="28"/>
      <c r="Q157" s="28"/>
      <c r="T157" s="50"/>
    </row>
    <row r="158" spans="4:20" x14ac:dyDescent="0.25">
      <c r="D158" s="25"/>
      <c r="F158" s="26"/>
      <c r="K158" s="27"/>
      <c r="L158" s="27"/>
      <c r="M158" s="27"/>
      <c r="N158" s="27"/>
      <c r="O158" s="27"/>
      <c r="P158" s="28"/>
      <c r="Q158" s="28"/>
      <c r="T158" s="50"/>
    </row>
  </sheetData>
  <sortState xmlns:xlrd2="http://schemas.microsoft.com/office/spreadsheetml/2017/richdata2" ref="A6:W11">
    <sortCondition ref="Q6:Q11"/>
  </sortState>
  <mergeCells count="1">
    <mergeCell ref="A1:T1"/>
  </mergeCells>
  <pageMargins left="0.7" right="0.7" top="0.75" bottom="0.75" header="0.3" footer="0.3"/>
  <pageSetup paperSize="5" scale="5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0416-4AB1-405A-A70C-A887CCC586F7}">
  <dimension ref="A1:G20"/>
  <sheetViews>
    <sheetView workbookViewId="0">
      <selection activeCell="F31" sqref="F31"/>
    </sheetView>
  </sheetViews>
  <sheetFormatPr defaultRowHeight="15" x14ac:dyDescent="0.25"/>
  <cols>
    <col min="1" max="1" width="17" customWidth="1"/>
    <col min="2" max="2" width="21.28515625" customWidth="1"/>
    <col min="6" max="6" width="17.140625" customWidth="1"/>
    <col min="7" max="7" width="20.140625" customWidth="1"/>
  </cols>
  <sheetData>
    <row r="1" spans="1:7" x14ac:dyDescent="0.25">
      <c r="A1" s="64" t="s">
        <v>64</v>
      </c>
      <c r="B1" s="64" t="s">
        <v>65</v>
      </c>
      <c r="F1" s="64" t="s">
        <v>64</v>
      </c>
      <c r="G1" s="64" t="s">
        <v>65</v>
      </c>
    </row>
    <row r="2" spans="1:7" x14ac:dyDescent="0.25">
      <c r="A2" s="65">
        <v>1</v>
      </c>
      <c r="B2" s="66">
        <f>A2*$B$20</f>
        <v>5800</v>
      </c>
      <c r="F2" s="65">
        <v>1</v>
      </c>
      <c r="G2" s="66">
        <f>F2*$G$20</f>
        <v>6200</v>
      </c>
    </row>
    <row r="3" spans="1:7" x14ac:dyDescent="0.25">
      <c r="A3" s="65">
        <v>1.5</v>
      </c>
      <c r="B3" s="66">
        <f t="shared" ref="B3:B17" si="0">A3*$B$20</f>
        <v>8700</v>
      </c>
      <c r="F3" s="65">
        <v>1.5</v>
      </c>
      <c r="G3" s="66">
        <f t="shared" ref="G3:G17" si="1">F3*$G$20</f>
        <v>9300</v>
      </c>
    </row>
    <row r="4" spans="1:7" x14ac:dyDescent="0.25">
      <c r="A4" s="65">
        <v>2</v>
      </c>
      <c r="B4" s="66">
        <f t="shared" si="0"/>
        <v>11600</v>
      </c>
      <c r="F4" s="65">
        <v>2</v>
      </c>
      <c r="G4" s="66">
        <f t="shared" si="1"/>
        <v>12400</v>
      </c>
    </row>
    <row r="5" spans="1:7" x14ac:dyDescent="0.25">
      <c r="A5" s="65">
        <v>2.5</v>
      </c>
      <c r="B5" s="66">
        <f t="shared" si="0"/>
        <v>14500</v>
      </c>
      <c r="F5" s="65">
        <v>2.5</v>
      </c>
      <c r="G5" s="66">
        <f t="shared" si="1"/>
        <v>15500</v>
      </c>
    </row>
    <row r="6" spans="1:7" x14ac:dyDescent="0.25">
      <c r="A6" s="65">
        <v>3</v>
      </c>
      <c r="B6" s="66">
        <f t="shared" si="0"/>
        <v>17400</v>
      </c>
      <c r="F6" s="65">
        <v>3</v>
      </c>
      <c r="G6" s="66">
        <f t="shared" si="1"/>
        <v>18600</v>
      </c>
    </row>
    <row r="7" spans="1:7" x14ac:dyDescent="0.25">
      <c r="A7" s="65">
        <v>4</v>
      </c>
      <c r="B7" s="66">
        <f t="shared" si="0"/>
        <v>23200</v>
      </c>
      <c r="F7" s="65">
        <v>4</v>
      </c>
      <c r="G7" s="66">
        <f t="shared" si="1"/>
        <v>24800</v>
      </c>
    </row>
    <row r="8" spans="1:7" x14ac:dyDescent="0.25">
      <c r="A8" s="65">
        <v>5</v>
      </c>
      <c r="B8" s="66">
        <f t="shared" si="0"/>
        <v>29000</v>
      </c>
      <c r="F8" s="65">
        <v>5</v>
      </c>
      <c r="G8" s="66">
        <f t="shared" si="1"/>
        <v>31000</v>
      </c>
    </row>
    <row r="9" spans="1:7" x14ac:dyDescent="0.25">
      <c r="A9" s="65">
        <v>7</v>
      </c>
      <c r="B9" s="66">
        <f t="shared" si="0"/>
        <v>40600</v>
      </c>
      <c r="F9" s="65">
        <v>7</v>
      </c>
      <c r="G9" s="66">
        <f t="shared" si="1"/>
        <v>43400</v>
      </c>
    </row>
    <row r="10" spans="1:7" x14ac:dyDescent="0.25">
      <c r="A10" s="65">
        <v>10</v>
      </c>
      <c r="B10" s="66">
        <f t="shared" si="0"/>
        <v>58000</v>
      </c>
      <c r="F10" s="65">
        <v>10</v>
      </c>
      <c r="G10" s="66">
        <f t="shared" si="1"/>
        <v>62000</v>
      </c>
    </row>
    <row r="11" spans="1:7" x14ac:dyDescent="0.25">
      <c r="A11" s="65">
        <v>15</v>
      </c>
      <c r="B11" s="66">
        <f t="shared" si="0"/>
        <v>87000</v>
      </c>
      <c r="F11" s="65">
        <v>15</v>
      </c>
      <c r="G11" s="66">
        <f t="shared" si="1"/>
        <v>93000</v>
      </c>
    </row>
    <row r="12" spans="1:7" x14ac:dyDescent="0.25">
      <c r="A12" s="65">
        <v>20</v>
      </c>
      <c r="B12" s="66">
        <f t="shared" si="0"/>
        <v>116000</v>
      </c>
      <c r="F12" s="65">
        <v>20</v>
      </c>
      <c r="G12" s="66">
        <f t="shared" si="1"/>
        <v>124000</v>
      </c>
    </row>
    <row r="13" spans="1:7" x14ac:dyDescent="0.25">
      <c r="A13" s="65">
        <v>25</v>
      </c>
      <c r="B13" s="66">
        <f t="shared" si="0"/>
        <v>145000</v>
      </c>
      <c r="F13" s="65">
        <v>25</v>
      </c>
      <c r="G13" s="66">
        <f t="shared" si="1"/>
        <v>155000</v>
      </c>
    </row>
    <row r="14" spans="1:7" x14ac:dyDescent="0.25">
      <c r="A14" s="65">
        <v>30</v>
      </c>
      <c r="B14" s="66">
        <f t="shared" si="0"/>
        <v>174000</v>
      </c>
      <c r="F14" s="65">
        <v>30</v>
      </c>
      <c r="G14" s="66">
        <f t="shared" si="1"/>
        <v>186000</v>
      </c>
    </row>
    <row r="15" spans="1:7" x14ac:dyDescent="0.25">
      <c r="A15" s="65">
        <v>40</v>
      </c>
      <c r="B15" s="66">
        <f t="shared" si="0"/>
        <v>232000</v>
      </c>
      <c r="F15" s="65">
        <v>40</v>
      </c>
      <c r="G15" s="66">
        <f t="shared" si="1"/>
        <v>248000</v>
      </c>
    </row>
    <row r="16" spans="1:7" x14ac:dyDescent="0.25">
      <c r="A16" s="65">
        <v>50</v>
      </c>
      <c r="B16" s="66">
        <f t="shared" si="0"/>
        <v>290000</v>
      </c>
      <c r="F16" s="65">
        <v>50</v>
      </c>
      <c r="G16" s="66">
        <f t="shared" si="1"/>
        <v>310000</v>
      </c>
    </row>
    <row r="17" spans="1:7" x14ac:dyDescent="0.25">
      <c r="A17" s="65">
        <v>100</v>
      </c>
      <c r="B17" s="66">
        <f t="shared" si="0"/>
        <v>580000</v>
      </c>
      <c r="F17" s="65">
        <v>100</v>
      </c>
      <c r="G17" s="66">
        <f t="shared" si="1"/>
        <v>620000</v>
      </c>
    </row>
    <row r="20" spans="1:7" x14ac:dyDescent="0.25">
      <c r="A20" t="s">
        <v>63</v>
      </c>
      <c r="B20" s="63">
        <v>5800</v>
      </c>
      <c r="F20" t="s">
        <v>63</v>
      </c>
      <c r="G20" s="63">
        <v>6200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NON-TILLABLE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Gooch, Liz</dc:creator>
  <cp:lastModifiedBy>Dave Cook</cp:lastModifiedBy>
  <cp:lastPrinted>2026-02-08T21:49:20Z</cp:lastPrinted>
  <dcterms:created xsi:type="dcterms:W3CDTF">2025-08-26T15:11:07Z</dcterms:created>
  <dcterms:modified xsi:type="dcterms:W3CDTF">2026-02-09T14:53:31Z</dcterms:modified>
  <cp:contentStatus/>
</cp:coreProperties>
</file>