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7B612D6-234D-4629-9E5C-D2B5630DA2C9}" xr6:coauthVersionLast="47" xr6:coauthVersionMax="47" xr10:uidLastSave="{00000000-0000-0000-0000-000000000000}"/>
  <bookViews>
    <workbookView xWindow="2115" yWindow="2115" windowWidth="21450" windowHeight="10845" firstSheet="1" activeTab="1" xr2:uid="{277A0DCA-1471-41AC-BF7A-8A09844BEEC5}"/>
  </bookViews>
  <sheets>
    <sheet name="25-26 TILLABLE MAP" sheetId="14" r:id="rId1"/>
    <sheet name="TILLABLE" sheetId="9" r:id="rId2"/>
    <sheet name="Sheet2" sheetId="16" state="hidden" r:id="rId3"/>
  </sheets>
  <definedNames>
    <definedName name="_xlnm.Print_Area" localSheetId="0">'25-26 TILLABLE MAP'!$A$1:$M$46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9" l="1"/>
  <c r="F26" i="9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2" i="16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2" i="16"/>
  <c r="P25" i="9" l="1"/>
  <c r="Q25" i="9" s="1"/>
  <c r="O25" i="9"/>
  <c r="P24" i="9"/>
  <c r="Q24" i="9" s="1"/>
  <c r="O24" i="9"/>
  <c r="P23" i="9"/>
  <c r="Q23" i="9" s="1"/>
  <c r="O23" i="9"/>
  <c r="P22" i="9"/>
  <c r="R22" i="9" s="1"/>
  <c r="O22" i="9"/>
  <c r="P21" i="9"/>
  <c r="R21" i="9" s="1"/>
  <c r="O21" i="9"/>
  <c r="P20" i="9"/>
  <c r="R20" i="9" s="1"/>
  <c r="O20" i="9"/>
  <c r="P19" i="9"/>
  <c r="R19" i="9" s="1"/>
  <c r="O19" i="9"/>
  <c r="P18" i="9"/>
  <c r="Q18" i="9" s="1"/>
  <c r="O18" i="9"/>
  <c r="P17" i="9"/>
  <c r="R17" i="9" s="1"/>
  <c r="O17" i="9"/>
  <c r="P16" i="9"/>
  <c r="Q16" i="9" s="1"/>
  <c r="O16" i="9"/>
  <c r="P15" i="9"/>
  <c r="R15" i="9" s="1"/>
  <c r="O15" i="9"/>
  <c r="P14" i="9"/>
  <c r="R14" i="9" s="1"/>
  <c r="O14" i="9"/>
  <c r="P13" i="9"/>
  <c r="R13" i="9" s="1"/>
  <c r="O13" i="9"/>
  <c r="P12" i="9"/>
  <c r="R12" i="9" s="1"/>
  <c r="O12" i="9"/>
  <c r="P11" i="9"/>
  <c r="R11" i="9" s="1"/>
  <c r="O11" i="9"/>
  <c r="P10" i="9"/>
  <c r="R10" i="9" s="1"/>
  <c r="O10" i="9"/>
  <c r="P9" i="9"/>
  <c r="R9" i="9" s="1"/>
  <c r="O9" i="9"/>
  <c r="P8" i="9"/>
  <c r="Q8" i="9" s="1"/>
  <c r="O8" i="9"/>
  <c r="P7" i="9"/>
  <c r="Q7" i="9" s="1"/>
  <c r="O7" i="9"/>
  <c r="P6" i="9"/>
  <c r="R6" i="9" s="1"/>
  <c r="O6" i="9"/>
  <c r="Q9" i="9" l="1"/>
  <c r="Q15" i="9"/>
  <c r="Q13" i="9"/>
  <c r="Q20" i="9"/>
  <c r="R18" i="9"/>
  <c r="R25" i="9"/>
  <c r="R8" i="9"/>
  <c r="Q12" i="9"/>
  <c r="R27" i="9"/>
  <c r="Q6" i="9"/>
  <c r="Q17" i="9"/>
  <c r="R24" i="9"/>
  <c r="R7" i="9"/>
  <c r="R23" i="9"/>
  <c r="Q21" i="9"/>
  <c r="Q14" i="9"/>
  <c r="Q19" i="9"/>
  <c r="Q11" i="9"/>
  <c r="Q22" i="9"/>
  <c r="Q10" i="9"/>
  <c r="R16" i="9"/>
  <c r="R26" i="9" l="1"/>
</calcChain>
</file>

<file path=xl/sharedStrings.xml><?xml version="1.0" encoding="utf-8"?>
<sst xmlns="http://schemas.openxmlformats.org/spreadsheetml/2006/main" count="359" uniqueCount="184">
  <si>
    <t>TITTABAWASSEE</t>
  </si>
  <si>
    <t>KOCHVILLE</t>
  </si>
  <si>
    <t>JONESFIELD</t>
  </si>
  <si>
    <t>RICHLAND</t>
  </si>
  <si>
    <t>THOMAS</t>
  </si>
  <si>
    <t>SAGINAW TWP</t>
  </si>
  <si>
    <t>BLUMFIELD</t>
  </si>
  <si>
    <t>LAKEFIELD</t>
  </si>
  <si>
    <t>FREMONT</t>
  </si>
  <si>
    <t>SWAN CREEK</t>
  </si>
  <si>
    <t>JAMES</t>
  </si>
  <si>
    <t>SPAULDING</t>
  </si>
  <si>
    <t>BRIDGEPORT</t>
  </si>
  <si>
    <t>FRANKENMUTH</t>
  </si>
  <si>
    <t>MARION</t>
  </si>
  <si>
    <t>BRANT</t>
  </si>
  <si>
    <t>ST CHARLES</t>
  </si>
  <si>
    <t>ALBEE</t>
  </si>
  <si>
    <t>TAYMOUTH</t>
  </si>
  <si>
    <t>BIRCH RUN</t>
  </si>
  <si>
    <t>CHAPIN</t>
  </si>
  <si>
    <t>BRADY</t>
  </si>
  <si>
    <t>CHESANING</t>
  </si>
  <si>
    <t>MAPLE GROVE</t>
  </si>
  <si>
    <t xml:space="preserve">Class at </t>
  </si>
  <si>
    <t>Adjusted</t>
  </si>
  <si>
    <t>Confiden-</t>
  </si>
  <si>
    <t>Instrument</t>
  </si>
  <si>
    <t xml:space="preserve">Term of </t>
  </si>
  <si>
    <t xml:space="preserve">Liber </t>
  </si>
  <si>
    <t>Other Parcels</t>
  </si>
  <si>
    <t>Tillable</t>
  </si>
  <si>
    <t>Non-Tillable</t>
  </si>
  <si>
    <t>ROW</t>
  </si>
  <si>
    <t xml:space="preserve">Total </t>
  </si>
  <si>
    <t xml:space="preserve">Net </t>
  </si>
  <si>
    <t>Percent</t>
  </si>
  <si>
    <t>Dollars</t>
  </si>
  <si>
    <t>Parcel Number</t>
  </si>
  <si>
    <t>Street Address</t>
  </si>
  <si>
    <t>Saledate</t>
  </si>
  <si>
    <t>Sale</t>
  </si>
  <si>
    <t>Sale Price</t>
  </si>
  <si>
    <t>tial Sale</t>
  </si>
  <si>
    <t>Type</t>
  </si>
  <si>
    <t>Page</t>
  </si>
  <si>
    <t>in Sale</t>
  </si>
  <si>
    <t>Acres</t>
  </si>
  <si>
    <t>Per Net Ac</t>
  </si>
  <si>
    <t>Grantor</t>
  </si>
  <si>
    <t>Grantee</t>
  </si>
  <si>
    <t>04-10-4-24-1002-000</t>
  </si>
  <si>
    <t>W VERNE RD</t>
  </si>
  <si>
    <t>No</t>
  </si>
  <si>
    <t>WD</t>
  </si>
  <si>
    <t>03-ARM'S LENGTH</t>
  </si>
  <si>
    <t>POAG, PEGGY J</t>
  </si>
  <si>
    <t>WASMILLER, ROBERT &amp; ERIN</t>
  </si>
  <si>
    <t>32-SPLIT VACANT</t>
  </si>
  <si>
    <t>09-11-5-02-3002-000</t>
  </si>
  <si>
    <t>S AIRPORT RD</t>
  </si>
  <si>
    <t>BERNARDING, RONDA S</t>
  </si>
  <si>
    <t>SCHAEFF, BRYAN</t>
  </si>
  <si>
    <t>09-11-5-19-2001-002</t>
  </si>
  <si>
    <t>SHERIDAN RD</t>
  </si>
  <si>
    <t>JAHNCKE, JANET R - GILMOUR, DEANNA</t>
  </si>
  <si>
    <t>BOESE, AARON &amp; HEATHER</t>
  </si>
  <si>
    <t>MLC</t>
  </si>
  <si>
    <t>13-09-3-04-4001-000</t>
  </si>
  <si>
    <t>SHARON RD</t>
  </si>
  <si>
    <t>Yes</t>
  </si>
  <si>
    <t>GROSS, LEO L JR TRUST</t>
  </si>
  <si>
    <t>CASASSA, MICHAEL-CASASSA, JORDAN</t>
  </si>
  <si>
    <t>19-MULTI PARCEL ARM'S LENGTH</t>
  </si>
  <si>
    <t>15-11-2-01-4001-003</t>
  </si>
  <si>
    <t>S ORR RD</t>
  </si>
  <si>
    <t>JUNGNITSCH, KATHRYN M</t>
  </si>
  <si>
    <t>HUTFILZ, JOEL G</t>
  </si>
  <si>
    <t>15-11-2-06-4002-000</t>
  </si>
  <si>
    <t>S IVA RD</t>
  </si>
  <si>
    <t>BEYERSDORF, RANDY J &amp; MELINDA S</t>
  </si>
  <si>
    <t>MCGEATHY, KENNETH &amp; SHELLY</t>
  </si>
  <si>
    <t>15-11-2-14-1003-002</t>
  </si>
  <si>
    <t>ROOSEVELT RD</t>
  </si>
  <si>
    <t>GRAHAM, GARY D</t>
  </si>
  <si>
    <t>SCHERZER, R W &amp; C K TRUST</t>
  </si>
  <si>
    <t>15-11-2-21-2001-000</t>
  </si>
  <si>
    <t>LAKEFIELD RD</t>
  </si>
  <si>
    <t>15-11-2-21-3004-002, 15-11-2-21-2002-000</t>
  </si>
  <si>
    <t>TRINKLEIN, S JR &amp; J &amp; TRINKLEIN, M</t>
  </si>
  <si>
    <t>ZELINKO FARMS REALTY LLC</t>
  </si>
  <si>
    <t>20-09-4-35-1002-002</t>
  </si>
  <si>
    <t>DITCH RD</t>
  </si>
  <si>
    <t>EMMENDORFER TRUST</t>
  </si>
  <si>
    <t>GROSS, K T &amp; C J - GROSS, K</t>
  </si>
  <si>
    <t>22-12-2-01-2006-006</t>
  </si>
  <si>
    <t>PRUESS RD</t>
  </si>
  <si>
    <t>DAVIS, ENOCH T JR &amp; ALICE M</t>
  </si>
  <si>
    <t>MURPHY, JEFFREY D &amp; SUSAN M</t>
  </si>
  <si>
    <t>22-12-2-12-4003-003</t>
  </si>
  <si>
    <t>FROST RD</t>
  </si>
  <si>
    <t>SPURGEON, MARY ANN</t>
  </si>
  <si>
    <t>MURPHY, JAMES J &amp; TERESA S</t>
  </si>
  <si>
    <t>22-12-2-19-1001-000</t>
  </si>
  <si>
    <t>N IVA RD</t>
  </si>
  <si>
    <t>WILLIAMS, MARSHA S</t>
  </si>
  <si>
    <t>HOFFMAN, BRENT &amp; ALISHA</t>
  </si>
  <si>
    <t>24-10-3-15-1002-000</t>
  </si>
  <si>
    <t>RYAN RD</t>
  </si>
  <si>
    <t>RIVERCREST FARMS INC</t>
  </si>
  <si>
    <t>KADLEC, RICHARD J JR- KADLEC, ADAM</t>
  </si>
  <si>
    <t>24-10-3-30-4001-002</t>
  </si>
  <si>
    <t>FRANDSCHE RD</t>
  </si>
  <si>
    <t>24-10-3-29-3003-000, 24-10-3-30-4003-001</t>
  </si>
  <si>
    <t>FRENDSCHO, E D &amp; L A TRUST</t>
  </si>
  <si>
    <t>CASASSA, M S - CASASSA, J E</t>
  </si>
  <si>
    <t>24-10-3-36-1002-002</t>
  </si>
  <si>
    <t>W BURT RD</t>
  </si>
  <si>
    <t>PETERS, SCOTT A &amp; MELISSA A</t>
  </si>
  <si>
    <t>25-11-4-11-1001-002</t>
  </si>
  <si>
    <t>EAST RD</t>
  </si>
  <si>
    <t>32-SPLIT VACANT (MULTI)</t>
  </si>
  <si>
    <t>25-11-4-02-4003-003</t>
  </si>
  <si>
    <t>ANTAL, R D &amp; N L TRUST</t>
  </si>
  <si>
    <t>THE NATURE CONSERVANCY</t>
  </si>
  <si>
    <t>25-11-4-27-2003-000</t>
  </si>
  <si>
    <t>TOM CRESSWELL RD</t>
  </si>
  <si>
    <t>NORTH PRAIRIE PROPERTIES LLC</t>
  </si>
  <si>
    <t>LONSWAY PROPERTIES LLC</t>
  </si>
  <si>
    <t>26-11-3-09-1002-001</t>
  </si>
  <si>
    <t>SWAN CREEK RD</t>
  </si>
  <si>
    <t>LONSWAY, C &amp; M- BETZ, P FKA LONSWAY</t>
  </si>
  <si>
    <t>FERGUS FARMS LLC</t>
  </si>
  <si>
    <t>27-10-5-06-2002-004</t>
  </si>
  <si>
    <t>BUSCH RD</t>
  </si>
  <si>
    <t>RENNER, G A &amp; T</t>
  </si>
  <si>
    <t>5TH GENERATION LAND, LLC</t>
  </si>
  <si>
    <t>05-10-6-34-3035-002</t>
  </si>
  <si>
    <t>W WILLARD RD</t>
  </si>
  <si>
    <t>Small parcel but is being farmed</t>
  </si>
  <si>
    <t>MUNSON, KENNETH W</t>
  </si>
  <si>
    <t>GRAY, JOSEPH</t>
  </si>
  <si>
    <t>Township</t>
  </si>
  <si>
    <t>Comments</t>
  </si>
  <si>
    <t>SAGINAW</t>
  </si>
  <si>
    <t>Saginaw County Equalization</t>
  </si>
  <si>
    <t>BUENA</t>
  </si>
  <si>
    <t>$7100/ac</t>
  </si>
  <si>
    <t>VISTA</t>
  </si>
  <si>
    <t>CARROLTON</t>
  </si>
  <si>
    <t xml:space="preserve"> </t>
  </si>
  <si>
    <t>CITY OF</t>
  </si>
  <si>
    <t>$6200/ac</t>
  </si>
  <si>
    <t>$4100/ac</t>
  </si>
  <si>
    <t>$6650/ac</t>
  </si>
  <si>
    <t>$5100/ac</t>
  </si>
  <si>
    <t>25AT1 - BELOW AVERAGE</t>
  </si>
  <si>
    <t>25AT2 - AVERAGE</t>
  </si>
  <si>
    <t>25AT3 - ABOVE AVERAGE</t>
  </si>
  <si>
    <t>25AT4 - LARGE SCALE</t>
  </si>
  <si>
    <t xml:space="preserve">  =  $ 4800 / AC</t>
  </si>
  <si>
    <t xml:space="preserve">  =  $ 6400 / AC</t>
  </si>
  <si>
    <t xml:space="preserve">  =  $ 7700 / AC</t>
  </si>
  <si>
    <t xml:space="preserve">  =  $ 8500 / AC</t>
  </si>
  <si>
    <t>2025-26 Rate:</t>
  </si>
  <si>
    <t>2024-25 Rate:</t>
  </si>
  <si>
    <t>24-25 Rate:</t>
  </si>
  <si>
    <t>$7700/ac</t>
  </si>
  <si>
    <t>$4800/ac</t>
  </si>
  <si>
    <t>$6400/ac</t>
  </si>
  <si>
    <t>See TILLABLE TAB</t>
  </si>
  <si>
    <t>for                      DESCRIPTION &amp; ANALYSIS</t>
  </si>
  <si>
    <t>Ag Tillable Land Values for 2025-26 Ag Study</t>
  </si>
  <si>
    <t>25-26: $7700</t>
  </si>
  <si>
    <t>ZIL CITY</t>
  </si>
  <si>
    <t>ZIL TWP</t>
  </si>
  <si>
    <t>$8500/ac</t>
  </si>
  <si>
    <t>Non-tillable price</t>
  </si>
  <si>
    <t>Acre</t>
  </si>
  <si>
    <t>Estimated land value</t>
  </si>
  <si>
    <t>SPAULDING 2026 LAND VALUE ANALYSIS AGG LAND VAUE ANALYSIS (TILLABLE)</t>
  </si>
  <si>
    <t xml:space="preserve"> Average</t>
  </si>
  <si>
    <t>Aggregate</t>
  </si>
  <si>
    <t>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</si>
</sst>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_);\(0\)"/>
    <numFmt numFmtId="167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DLaM Display"/>
    </font>
    <font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 Narrow"/>
      <family val="2"/>
    </font>
    <font>
      <b/>
      <sz val="20"/>
      <color theme="1"/>
      <name val="Arial Narrow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/>
      <right/>
      <top/>
      <bottom/>
      <diagonal style="thick">
        <color auto="1"/>
      </diagonal>
    </border>
    <border diagonalDown="1">
      <left style="thick">
        <color auto="1"/>
      </left>
      <right style="thick">
        <color auto="1"/>
      </right>
      <top/>
      <bottom/>
      <diagonal style="thick">
        <color auto="1"/>
      </diagonal>
    </border>
    <border diagonalUp="1">
      <left/>
      <right/>
      <top/>
      <bottom/>
      <diagonal style="thick">
        <color auto="1"/>
      </diagonal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/>
    <xf numFmtId="0" fontId="6" fillId="0" borderId="0" xfId="0" applyFont="1"/>
    <xf numFmtId="0" fontId="5" fillId="0" borderId="0" xfId="0" applyFo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9" fontId="2" fillId="4" borderId="2" xfId="2" applyFont="1" applyFill="1" applyBorder="1" applyAlignment="1">
      <alignment horizontal="center" wrapText="1"/>
    </xf>
    <xf numFmtId="0" fontId="7" fillId="4" borderId="1" xfId="0" applyFont="1" applyFill="1" applyBorder="1"/>
    <xf numFmtId="14" fontId="5" fillId="0" borderId="0" xfId="0" applyNumberFormat="1" applyFont="1"/>
    <xf numFmtId="164" fontId="5" fillId="0" borderId="0" xfId="1" applyNumberFormat="1" applyFont="1" applyFill="1"/>
    <xf numFmtId="43" fontId="5" fillId="0" borderId="0" xfId="1" applyFont="1" applyFill="1"/>
    <xf numFmtId="9" fontId="5" fillId="0" borderId="0" xfId="2" applyFont="1" applyFill="1" applyAlignment="1">
      <alignment horizontal="center"/>
    </xf>
    <xf numFmtId="5" fontId="5" fillId="0" borderId="0" xfId="1" applyNumberFormat="1" applyFont="1" applyFill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/>
    <xf numFmtId="164" fontId="5" fillId="0" borderId="1" xfId="1" applyNumberFormat="1" applyFont="1" applyFill="1" applyBorder="1"/>
    <xf numFmtId="43" fontId="5" fillId="0" borderId="1" xfId="1" applyFont="1" applyFill="1" applyBorder="1"/>
    <xf numFmtId="9" fontId="2" fillId="0" borderId="1" xfId="2" applyFont="1" applyBorder="1" applyAlignment="1">
      <alignment horizontal="right"/>
    </xf>
    <xf numFmtId="9" fontId="4" fillId="0" borderId="0" xfId="2" applyFont="1" applyAlignment="1">
      <alignment horizontal="right"/>
    </xf>
    <xf numFmtId="14" fontId="0" fillId="0" borderId="0" xfId="0" applyNumberFormat="1"/>
    <xf numFmtId="164" fontId="0" fillId="0" borderId="0" xfId="1" applyNumberFormat="1" applyFont="1" applyFill="1"/>
    <xf numFmtId="43" fontId="0" fillId="0" borderId="0" xfId="1" applyFont="1" applyFill="1"/>
    <xf numFmtId="9" fontId="0" fillId="0" borderId="0" xfId="2" applyFont="1" applyFill="1" applyAlignment="1">
      <alignment horizontal="center"/>
    </xf>
    <xf numFmtId="164" fontId="0" fillId="0" borderId="0" xfId="1" applyNumberFormat="1" applyFont="1"/>
    <xf numFmtId="43" fontId="0" fillId="0" borderId="0" xfId="1" applyFont="1"/>
    <xf numFmtId="9" fontId="0" fillId="0" borderId="0" xfId="2" applyFont="1" applyAlignment="1">
      <alignment horizontal="center"/>
    </xf>
    <xf numFmtId="0" fontId="0" fillId="0" borderId="1" xfId="0" applyBorder="1"/>
    <xf numFmtId="164" fontId="5" fillId="0" borderId="0" xfId="1" applyNumberFormat="1" applyFont="1" applyFill="1" applyBorder="1"/>
    <xf numFmtId="43" fontId="5" fillId="0" borderId="0" xfId="1" applyFont="1" applyFill="1" applyBorder="1"/>
    <xf numFmtId="9" fontId="5" fillId="0" borderId="0" xfId="2" applyFont="1" applyFill="1" applyBorder="1" applyAlignment="1">
      <alignment horizontal="center"/>
    </xf>
    <xf numFmtId="5" fontId="5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3" fontId="2" fillId="0" borderId="0" xfId="1" applyFont="1" applyFill="1" applyBorder="1" applyAlignment="1">
      <alignment horizontal="center" wrapText="1"/>
    </xf>
    <xf numFmtId="9" fontId="2" fillId="0" borderId="0" xfId="2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5" fontId="7" fillId="0" borderId="0" xfId="1" applyNumberFormat="1" applyFont="1" applyFill="1" applyAlignment="1">
      <alignment horizontal="center"/>
    </xf>
    <xf numFmtId="9" fontId="2" fillId="0" borderId="0" xfId="2" applyFont="1" applyAlignment="1">
      <alignment horizontal="center"/>
    </xf>
    <xf numFmtId="9" fontId="2" fillId="0" borderId="0" xfId="2" applyFont="1" applyFill="1" applyAlignment="1">
      <alignment horizontal="center"/>
    </xf>
    <xf numFmtId="5" fontId="7" fillId="0" borderId="0" xfId="1" applyNumberFormat="1" applyFont="1" applyFill="1" applyBorder="1" applyAlignment="1">
      <alignment horizontal="center"/>
    </xf>
    <xf numFmtId="0" fontId="10" fillId="4" borderId="1" xfId="0" applyFont="1" applyFill="1" applyBorder="1"/>
    <xf numFmtId="0" fontId="9" fillId="0" borderId="0" xfId="0" applyFont="1"/>
    <xf numFmtId="5" fontId="5" fillId="0" borderId="0" xfId="1" applyNumberFormat="1" applyFont="1" applyFill="1" applyAlignment="1">
      <alignment horizontal="left"/>
    </xf>
    <xf numFmtId="0" fontId="9" fillId="0" borderId="0" xfId="0" applyFont="1" applyAlignment="1">
      <alignment horizontal="center"/>
    </xf>
    <xf numFmtId="49" fontId="0" fillId="0" borderId="1" xfId="0" applyNumberFormat="1" applyBorder="1"/>
    <xf numFmtId="9" fontId="2" fillId="0" borderId="0" xfId="2" applyFont="1" applyAlignment="1">
      <alignment horizontal="right"/>
    </xf>
    <xf numFmtId="5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/>
    <xf numFmtId="0" fontId="0" fillId="3" borderId="0" xfId="0" applyFill="1"/>
    <xf numFmtId="0" fontId="15" fillId="3" borderId="0" xfId="0" applyFont="1" applyFill="1"/>
    <xf numFmtId="0" fontId="0" fillId="3" borderId="4" xfId="0" applyFill="1" applyBorder="1"/>
    <xf numFmtId="0" fontId="2" fillId="8" borderId="5" xfId="0" applyFont="1" applyFill="1" applyBorder="1"/>
    <xf numFmtId="0" fontId="0" fillId="8" borderId="6" xfId="0" applyFill="1" applyBorder="1"/>
    <xf numFmtId="0" fontId="0" fillId="8" borderId="7" xfId="0" applyFill="1" applyBorder="1"/>
    <xf numFmtId="0" fontId="0" fillId="0" borderId="0" xfId="0" applyAlignment="1">
      <alignment horizontal="right"/>
    </xf>
    <xf numFmtId="0" fontId="0" fillId="2" borderId="0" xfId="0" applyFill="1"/>
    <xf numFmtId="0" fontId="0" fillId="2" borderId="4" xfId="0" applyFill="1" applyBorder="1"/>
    <xf numFmtId="0" fontId="3" fillId="5" borderId="0" xfId="0" applyFont="1" applyFill="1"/>
    <xf numFmtId="0" fontId="0" fillId="5" borderId="0" xfId="0" applyFill="1"/>
    <xf numFmtId="0" fontId="0" fillId="5" borderId="4" xfId="0" applyFill="1" applyBorder="1"/>
    <xf numFmtId="0" fontId="3" fillId="2" borderId="0" xfId="0" applyFont="1" applyFill="1"/>
    <xf numFmtId="0" fontId="2" fillId="2" borderId="0" xfId="0" applyFont="1" applyFill="1"/>
    <xf numFmtId="0" fontId="16" fillId="2" borderId="0" xfId="0" applyFont="1" applyFill="1"/>
    <xf numFmtId="0" fontId="2" fillId="8" borderId="8" xfId="0" applyFont="1" applyFill="1" applyBorder="1"/>
    <xf numFmtId="0" fontId="0" fillId="0" borderId="4" xfId="0" applyBorder="1"/>
    <xf numFmtId="0" fontId="0" fillId="5" borderId="9" xfId="0" applyFill="1" applyBorder="1"/>
    <xf numFmtId="0" fontId="2" fillId="8" borderId="9" xfId="0" applyFont="1" applyFill="1" applyBorder="1"/>
    <xf numFmtId="0" fontId="4" fillId="0" borderId="0" xfId="0" applyFont="1"/>
    <xf numFmtId="0" fontId="0" fillId="8" borderId="0" xfId="0" applyFill="1"/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16" fillId="2" borderId="12" xfId="0" applyFont="1" applyFill="1" applyBorder="1"/>
    <xf numFmtId="0" fontId="4" fillId="5" borderId="0" xfId="0" applyFont="1" applyFill="1"/>
    <xf numFmtId="0" fontId="2" fillId="8" borderId="7" xfId="0" applyFont="1" applyFill="1" applyBorder="1"/>
    <xf numFmtId="0" fontId="2" fillId="8" borderId="0" xfId="0" applyFont="1" applyFill="1"/>
    <xf numFmtId="0" fontId="0" fillId="3" borderId="5" xfId="0" applyFill="1" applyBorder="1"/>
    <xf numFmtId="0" fontId="0" fillId="5" borderId="14" xfId="0" applyFill="1" applyBorder="1"/>
    <xf numFmtId="0" fontId="0" fillId="2" borderId="6" xfId="0" applyFill="1" applyBorder="1"/>
    <xf numFmtId="0" fontId="17" fillId="8" borderId="10" xfId="0" applyFont="1" applyFill="1" applyBorder="1"/>
    <xf numFmtId="0" fontId="0" fillId="8" borderId="15" xfId="0" applyFill="1" applyBorder="1"/>
    <xf numFmtId="166" fontId="0" fillId="2" borderId="9" xfId="1" applyNumberFormat="1" applyFont="1" applyFill="1" applyBorder="1"/>
    <xf numFmtId="0" fontId="0" fillId="0" borderId="16" xfId="0" applyBorder="1"/>
    <xf numFmtId="0" fontId="19" fillId="3" borderId="14" xfId="0" applyFont="1" applyFill="1" applyBorder="1"/>
    <xf numFmtId="0" fontId="0" fillId="3" borderId="7" xfId="0" applyFill="1" applyBorder="1"/>
    <xf numFmtId="0" fontId="2" fillId="2" borderId="4" xfId="0" applyFont="1" applyFill="1" applyBorder="1"/>
    <xf numFmtId="0" fontId="2" fillId="8" borderId="10" xfId="0" applyFont="1" applyFill="1" applyBorder="1"/>
    <xf numFmtId="0" fontId="9" fillId="2" borderId="0" xfId="0" applyFont="1" applyFill="1"/>
    <xf numFmtId="0" fontId="6" fillId="2" borderId="9" xfId="0" applyFont="1" applyFill="1" applyBorder="1"/>
    <xf numFmtId="0" fontId="4" fillId="5" borderId="4" xfId="0" applyFont="1" applyFill="1" applyBorder="1"/>
    <xf numFmtId="0" fontId="4" fillId="2" borderId="9" xfId="0" applyFont="1" applyFill="1" applyBorder="1"/>
    <xf numFmtId="166" fontId="4" fillId="2" borderId="9" xfId="1" applyNumberFormat="1" applyFont="1" applyFill="1" applyBorder="1"/>
    <xf numFmtId="0" fontId="4" fillId="2" borderId="0" xfId="0" applyFont="1" applyFill="1"/>
    <xf numFmtId="0" fontId="0" fillId="0" borderId="17" xfId="0" applyBorder="1"/>
    <xf numFmtId="0" fontId="2" fillId="8" borderId="6" xfId="0" applyFont="1" applyFill="1" applyBorder="1"/>
    <xf numFmtId="0" fontId="0" fillId="5" borderId="7" xfId="0" applyFill="1" applyBorder="1"/>
    <xf numFmtId="0" fontId="0" fillId="0" borderId="18" xfId="0" applyBorder="1"/>
    <xf numFmtId="0" fontId="2" fillId="9" borderId="0" xfId="0" applyFont="1" applyFill="1"/>
    <xf numFmtId="0" fontId="0" fillId="9" borderId="0" xfId="0" applyFill="1"/>
    <xf numFmtId="0" fontId="0" fillId="9" borderId="4" xfId="0" applyFill="1" applyBorder="1"/>
    <xf numFmtId="0" fontId="0" fillId="5" borderId="13" xfId="0" applyFill="1" applyBorder="1"/>
    <xf numFmtId="0" fontId="0" fillId="3" borderId="9" xfId="0" applyFill="1" applyBorder="1"/>
    <xf numFmtId="0" fontId="0" fillId="3" borderId="14" xfId="0" applyFill="1" applyBorder="1"/>
    <xf numFmtId="0" fontId="0" fillId="3" borderId="13" xfId="0" applyFill="1" applyBorder="1"/>
    <xf numFmtId="0" fontId="0" fillId="5" borderId="12" xfId="0" applyFill="1" applyBorder="1"/>
    <xf numFmtId="0" fontId="2" fillId="9" borderId="4" xfId="0" applyFont="1" applyFill="1" applyBorder="1"/>
    <xf numFmtId="0" fontId="2" fillId="8" borderId="4" xfId="0" applyFont="1" applyFill="1" applyBorder="1"/>
    <xf numFmtId="0" fontId="0" fillId="8" borderId="4" xfId="0" applyFill="1" applyBorder="1"/>
    <xf numFmtId="0" fontId="0" fillId="3" borderId="12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3" borderId="4" xfId="0" applyFont="1" applyFill="1" applyBorder="1"/>
    <xf numFmtId="0" fontId="3" fillId="7" borderId="0" xfId="0" applyFont="1" applyFill="1"/>
    <xf numFmtId="0" fontId="2" fillId="7" borderId="0" xfId="0" applyFont="1" applyFill="1"/>
    <xf numFmtId="0" fontId="3" fillId="2" borderId="9" xfId="0" applyFont="1" applyFill="1" applyBorder="1"/>
    <xf numFmtId="166" fontId="3" fillId="2" borderId="9" xfId="1" applyNumberFormat="1" applyFont="1" applyFill="1" applyBorder="1" applyAlignment="1">
      <alignment horizontal="center"/>
    </xf>
    <xf numFmtId="0" fontId="20" fillId="2" borderId="0" xfId="0" applyFont="1" applyFill="1"/>
    <xf numFmtId="0" fontId="20" fillId="2" borderId="9" xfId="0" applyFont="1" applyFill="1" applyBorder="1"/>
    <xf numFmtId="0" fontId="20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20" fillId="2" borderId="10" xfId="0" applyFont="1" applyFill="1" applyBorder="1"/>
    <xf numFmtId="0" fontId="20" fillId="2" borderId="11" xfId="0" applyFont="1" applyFill="1" applyBorder="1" applyAlignment="1">
      <alignment horizontal="right"/>
    </xf>
    <xf numFmtId="0" fontId="15" fillId="2" borderId="0" xfId="0" applyFont="1" applyFill="1"/>
    <xf numFmtId="166" fontId="3" fillId="2" borderId="9" xfId="1" applyNumberFormat="1" applyFont="1" applyFill="1" applyBorder="1"/>
    <xf numFmtId="0" fontId="3" fillId="5" borderId="4" xfId="0" applyFont="1" applyFill="1" applyBorder="1"/>
    <xf numFmtId="0" fontId="7" fillId="3" borderId="0" xfId="0" applyFont="1" applyFill="1"/>
    <xf numFmtId="0" fontId="3" fillId="5" borderId="0" xfId="0" applyFont="1" applyFill="1" applyAlignment="1">
      <alignment horizontal="right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15" fillId="5" borderId="0" xfId="0" applyFont="1" applyFill="1"/>
    <xf numFmtId="0" fontId="3" fillId="5" borderId="9" xfId="0" applyFont="1" applyFill="1" applyBorder="1"/>
    <xf numFmtId="0" fontId="3" fillId="5" borderId="9" xfId="0" applyFont="1" applyFill="1" applyBorder="1" applyAlignment="1">
      <alignment horizontal="center"/>
    </xf>
    <xf numFmtId="0" fontId="20" fillId="5" borderId="4" xfId="0" applyFont="1" applyFill="1" applyBorder="1"/>
    <xf numFmtId="0" fontId="20" fillId="5" borderId="4" xfId="0" applyFont="1" applyFill="1" applyBorder="1" applyAlignment="1">
      <alignment horizontal="center"/>
    </xf>
    <xf numFmtId="0" fontId="20" fillId="5" borderId="0" xfId="0" applyFont="1" applyFill="1"/>
    <xf numFmtId="0" fontId="20" fillId="3" borderId="10" xfId="0" applyFont="1" applyFill="1" applyBorder="1"/>
    <xf numFmtId="0" fontId="20" fillId="3" borderId="0" xfId="0" applyFont="1" applyFill="1"/>
    <xf numFmtId="0" fontId="20" fillId="3" borderId="4" xfId="0" applyFont="1" applyFill="1" applyBorder="1"/>
    <xf numFmtId="0" fontId="20" fillId="3" borderId="11" xfId="0" applyFont="1" applyFill="1" applyBorder="1"/>
    <xf numFmtId="0" fontId="20" fillId="3" borderId="4" xfId="0" applyFont="1" applyFill="1" applyBorder="1" applyAlignment="1">
      <alignment horizontal="center"/>
    </xf>
    <xf numFmtId="0" fontId="20" fillId="3" borderId="13" xfId="0" applyFont="1" applyFill="1" applyBorder="1"/>
    <xf numFmtId="0" fontId="20" fillId="2" borderId="4" xfId="0" applyFont="1" applyFill="1" applyBorder="1"/>
    <xf numFmtId="0" fontId="20" fillId="2" borderId="4" xfId="0" applyFont="1" applyFill="1" applyBorder="1" applyAlignment="1">
      <alignment horizontal="center"/>
    </xf>
    <xf numFmtId="0" fontId="21" fillId="3" borderId="4" xfId="0" applyFont="1" applyFill="1" applyBorder="1"/>
    <xf numFmtId="0" fontId="20" fillId="5" borderId="0" xfId="0" applyFont="1" applyFill="1" applyAlignment="1">
      <alignment horizontal="right"/>
    </xf>
    <xf numFmtId="0" fontId="20" fillId="3" borderId="9" xfId="0" applyFont="1" applyFill="1" applyBorder="1"/>
    <xf numFmtId="0" fontId="20" fillId="5" borderId="9" xfId="0" applyFont="1" applyFill="1" applyBorder="1"/>
    <xf numFmtId="0" fontId="20" fillId="3" borderId="9" xfId="0" applyFont="1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9" fillId="5" borderId="4" xfId="0" applyFont="1" applyFill="1" applyBorder="1"/>
    <xf numFmtId="0" fontId="0" fillId="7" borderId="9" xfId="0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center"/>
    </xf>
    <xf numFmtId="0" fontId="20" fillId="7" borderId="9" xfId="0" applyFont="1" applyFill="1" applyBorder="1"/>
    <xf numFmtId="0" fontId="20" fillId="7" borderId="9" xfId="0" applyFont="1" applyFill="1" applyBorder="1" applyAlignment="1">
      <alignment horizontal="center"/>
    </xf>
    <xf numFmtId="0" fontId="18" fillId="7" borderId="9" xfId="0" applyFont="1" applyFill="1" applyBorder="1"/>
    <xf numFmtId="0" fontId="4" fillId="7" borderId="9" xfId="0" applyFont="1" applyFill="1" applyBorder="1"/>
    <xf numFmtId="0" fontId="15" fillId="5" borderId="0" xfId="0" applyFont="1" applyFill="1" applyAlignment="1">
      <alignment horizontal="center"/>
    </xf>
    <xf numFmtId="0" fontId="2" fillId="3" borderId="10" xfId="0" applyFont="1" applyFill="1" applyBorder="1"/>
    <xf numFmtId="0" fontId="2" fillId="3" borderId="0" xfId="0" applyFont="1" applyFill="1"/>
    <xf numFmtId="0" fontId="2" fillId="3" borderId="10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0" fillId="2" borderId="14" xfId="0" applyFill="1" applyBorder="1"/>
    <xf numFmtId="0" fontId="2" fillId="2" borderId="5" xfId="0" applyFont="1" applyFill="1" applyBorder="1"/>
    <xf numFmtId="6" fontId="11" fillId="2" borderId="0" xfId="0" applyNumberFormat="1" applyFont="1" applyFill="1"/>
    <xf numFmtId="6" fontId="21" fillId="2" borderId="0" xfId="0" applyNumberFormat="1" applyFont="1" applyFill="1"/>
    <xf numFmtId="49" fontId="15" fillId="2" borderId="10" xfId="0" applyNumberFormat="1" applyFont="1" applyFill="1" applyBorder="1"/>
    <xf numFmtId="6" fontId="3" fillId="2" borderId="9" xfId="0" applyNumberFormat="1" applyFont="1" applyFill="1" applyBorder="1"/>
    <xf numFmtId="44" fontId="0" fillId="0" borderId="0" xfId="4" applyFont="1"/>
    <xf numFmtId="0" fontId="0" fillId="11" borderId="0" xfId="0" applyFill="1"/>
    <xf numFmtId="0" fontId="1" fillId="10" borderId="3" xfId="5" applyBorder="1"/>
    <xf numFmtId="167" fontId="1" fillId="10" borderId="3" xfId="5" applyNumberFormat="1" applyBorder="1"/>
    <xf numFmtId="5" fontId="7" fillId="3" borderId="0" xfId="1" applyNumberFormat="1" applyFont="1" applyFill="1" applyAlignment="1">
      <alignment horizontal="center"/>
    </xf>
    <xf numFmtId="5" fontId="1" fillId="0" borderId="1" xfId="1" applyNumberFormat="1" applyFont="1" applyBorder="1"/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3" fillId="6" borderId="0" xfId="0" applyFont="1" applyFill="1" applyAlignment="1">
      <alignment horizontal="left" vertical="top"/>
    </xf>
    <xf numFmtId="49" fontId="2" fillId="0" borderId="0" xfId="0" applyNumberFormat="1" applyFont="1" applyAlignment="1">
      <alignment horizontal="center"/>
    </xf>
  </cellXfs>
  <cellStyles count="6">
    <cellStyle name="20% - Accent1" xfId="5" builtinId="30"/>
    <cellStyle name="Comma" xfId="1" builtinId="3"/>
    <cellStyle name="Comma 2" xfId="3" xr:uid="{62C06AF9-A7A7-4D98-BD1A-A9791FD06906}"/>
    <cellStyle name="Currency" xfId="4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  <color rgb="FF00FFFF"/>
      <color rgb="FF009999"/>
      <color rgb="FFFF99FF"/>
      <color rgb="FFD60093"/>
      <color rgb="FF0000FF"/>
      <color rgb="FF99FF66"/>
      <color rgb="FFFF99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992F-37A3-4128-B6B1-17B5A9785FFD}">
  <sheetPr>
    <pageSetUpPr fitToPage="1"/>
  </sheetPr>
  <dimension ref="A1:R85"/>
  <sheetViews>
    <sheetView topLeftCell="A3" workbookViewId="0">
      <selection activeCell="B29" sqref="B29"/>
    </sheetView>
  </sheetViews>
  <sheetFormatPr defaultRowHeight="15" x14ac:dyDescent="0.25"/>
  <cols>
    <col min="1" max="1" width="10" customWidth="1"/>
    <col min="2" max="2" width="16.28515625" customWidth="1"/>
    <col min="3" max="3" width="24.7109375" customWidth="1"/>
    <col min="4" max="4" width="3.85546875" customWidth="1"/>
    <col min="5" max="5" width="12.5703125" customWidth="1"/>
    <col min="6" max="6" width="8.7109375" customWidth="1"/>
    <col min="7" max="7" width="11.7109375" customWidth="1"/>
    <col min="8" max="8" width="6.85546875" customWidth="1"/>
    <col min="9" max="9" width="3.5703125" customWidth="1"/>
    <col min="10" max="10" width="5.28515625" customWidth="1"/>
    <col min="11" max="11" width="7.85546875" customWidth="1"/>
    <col min="12" max="12" width="12.7109375" customWidth="1"/>
    <col min="13" max="13" width="24.5703125" customWidth="1"/>
    <col min="19" max="19" width="9.28515625" customWidth="1"/>
  </cols>
  <sheetData>
    <row r="1" spans="1:18" s="1" customFormat="1" ht="21.75" customHeight="1" x14ac:dyDescent="0.25">
      <c r="A1" s="195" t="s">
        <v>172</v>
      </c>
      <c r="B1" s="195"/>
      <c r="C1" s="195"/>
      <c r="D1" s="195"/>
      <c r="E1" s="195"/>
      <c r="F1" s="195"/>
      <c r="G1" s="195"/>
    </row>
    <row r="2" spans="1:18" s="1" customFormat="1" ht="21.75" customHeight="1" x14ac:dyDescent="0.25">
      <c r="A2" s="195"/>
      <c r="B2" s="195"/>
      <c r="C2" s="195"/>
      <c r="D2" s="195"/>
      <c r="E2" s="195"/>
      <c r="F2" s="195"/>
      <c r="G2" s="195"/>
      <c r="K2" s="194" t="s">
        <v>170</v>
      </c>
      <c r="L2" s="194"/>
      <c r="M2" s="194"/>
    </row>
    <row r="3" spans="1:18" ht="15" customHeight="1" x14ac:dyDescent="0.25">
      <c r="A3" s="2" t="s">
        <v>145</v>
      </c>
      <c r="K3" s="193" t="s">
        <v>171</v>
      </c>
      <c r="L3" s="193"/>
      <c r="M3" s="193"/>
    </row>
    <row r="4" spans="1:18" ht="16.5" customHeight="1" thickBot="1" x14ac:dyDescent="0.3">
      <c r="K4" s="193"/>
      <c r="L4" s="193"/>
      <c r="M4" s="193"/>
    </row>
    <row r="5" spans="1:18" ht="16.5" customHeight="1" thickTop="1" x14ac:dyDescent="0.25">
      <c r="A5" s="62" t="s">
        <v>156</v>
      </c>
      <c r="B5" s="61"/>
      <c r="C5" s="144" t="s">
        <v>160</v>
      </c>
      <c r="D5" s="64" t="s">
        <v>0</v>
      </c>
      <c r="E5" s="65"/>
      <c r="F5" s="66"/>
      <c r="K5" s="193"/>
      <c r="L5" s="193"/>
      <c r="M5" s="193"/>
      <c r="R5" s="67"/>
    </row>
    <row r="6" spans="1:18" ht="15.75" x14ac:dyDescent="0.25">
      <c r="A6" s="70" t="s">
        <v>157</v>
      </c>
      <c r="B6" s="71"/>
      <c r="C6" s="165" t="s">
        <v>161</v>
      </c>
      <c r="D6" s="68"/>
      <c r="E6" s="68"/>
      <c r="F6" s="69"/>
    </row>
    <row r="7" spans="1:18" ht="15.75" x14ac:dyDescent="0.25">
      <c r="A7" s="73" t="s">
        <v>158</v>
      </c>
      <c r="B7" s="68"/>
      <c r="C7" s="179" t="s">
        <v>162</v>
      </c>
      <c r="D7" s="73" t="s">
        <v>164</v>
      </c>
      <c r="E7" s="73"/>
      <c r="F7" s="69"/>
    </row>
    <row r="8" spans="1:18" ht="16.5" thickBot="1" x14ac:dyDescent="0.3">
      <c r="A8" s="126" t="s">
        <v>159</v>
      </c>
      <c r="B8" s="127"/>
      <c r="C8" s="180" t="s">
        <v>163</v>
      </c>
      <c r="D8" s="73"/>
      <c r="E8" s="73" t="s">
        <v>167</v>
      </c>
      <c r="F8" s="69"/>
    </row>
    <row r="9" spans="1:18" ht="16.5" customHeight="1" thickTop="1" x14ac:dyDescent="0.25">
      <c r="C9" s="77"/>
      <c r="D9" s="130" t="s">
        <v>165</v>
      </c>
      <c r="E9" s="130"/>
      <c r="F9" s="69"/>
      <c r="G9" s="64" t="s">
        <v>1</v>
      </c>
      <c r="H9" s="65"/>
      <c r="I9" s="65"/>
      <c r="J9" s="65"/>
      <c r="K9" s="64" t="s">
        <v>175</v>
      </c>
      <c r="L9" s="76" t="s">
        <v>146</v>
      </c>
    </row>
    <row r="10" spans="1:18" ht="16.5" thickBot="1" x14ac:dyDescent="0.3">
      <c r="C10" s="77"/>
      <c r="D10" s="130"/>
      <c r="E10" s="130" t="s">
        <v>147</v>
      </c>
      <c r="F10" s="69"/>
      <c r="G10" s="73" t="s">
        <v>164</v>
      </c>
      <c r="H10" s="68"/>
      <c r="I10" s="68"/>
      <c r="J10" s="68"/>
      <c r="K10" s="186">
        <v>7700</v>
      </c>
      <c r="L10" s="79" t="s">
        <v>148</v>
      </c>
    </row>
    <row r="11" spans="1:18" ht="17.25" thickTop="1" thickBot="1" x14ac:dyDescent="0.3">
      <c r="A11" s="80"/>
      <c r="C11" s="77"/>
      <c r="D11" s="68"/>
      <c r="E11" s="68"/>
      <c r="F11" s="69"/>
      <c r="G11" s="133" t="s">
        <v>167</v>
      </c>
      <c r="H11" s="68"/>
      <c r="I11" s="68"/>
      <c r="J11" s="182"/>
      <c r="K11" s="183">
        <v>6200</v>
      </c>
      <c r="L11" s="82"/>
    </row>
    <row r="12" spans="1:18" ht="16.5" thickTop="1" x14ac:dyDescent="0.25">
      <c r="C12" s="77"/>
      <c r="D12" s="68"/>
      <c r="E12" s="68"/>
      <c r="F12" s="69"/>
      <c r="G12" s="134" t="s">
        <v>165</v>
      </c>
      <c r="H12" s="75"/>
      <c r="I12" s="68"/>
      <c r="J12" s="64" t="s">
        <v>174</v>
      </c>
      <c r="K12" s="65"/>
      <c r="L12" s="82"/>
    </row>
    <row r="13" spans="1:18" ht="16.5" customHeight="1" thickBot="1" x14ac:dyDescent="0.3">
      <c r="C13" s="77"/>
      <c r="D13" s="83"/>
      <c r="E13" s="84"/>
      <c r="F13" s="85"/>
      <c r="G13" s="135" t="s">
        <v>147</v>
      </c>
      <c r="H13" s="86"/>
      <c r="I13" s="68"/>
      <c r="J13" s="185" t="s">
        <v>173</v>
      </c>
      <c r="K13" s="184"/>
      <c r="L13" s="82"/>
    </row>
    <row r="14" spans="1:18" ht="16.5" customHeight="1" thickTop="1" thickBot="1" x14ac:dyDescent="0.3">
      <c r="B14" s="76" t="s">
        <v>2</v>
      </c>
      <c r="C14" s="88" t="s">
        <v>3</v>
      </c>
      <c r="D14" s="89" t="s">
        <v>4</v>
      </c>
      <c r="E14" s="66"/>
      <c r="F14" s="89" t="s">
        <v>5</v>
      </c>
      <c r="G14" s="81"/>
      <c r="H14" s="81"/>
      <c r="I14" s="90"/>
      <c r="J14" s="181"/>
      <c r="K14" s="92"/>
      <c r="L14" s="68"/>
      <c r="M14" s="76" t="s">
        <v>6</v>
      </c>
    </row>
    <row r="15" spans="1:18" ht="16.5" customHeight="1" thickTop="1" thickBot="1" x14ac:dyDescent="0.3">
      <c r="B15" s="82"/>
      <c r="C15" s="72"/>
      <c r="D15" s="68"/>
      <c r="E15" s="69"/>
      <c r="F15" s="71"/>
      <c r="G15" s="71"/>
      <c r="H15" s="71"/>
      <c r="I15" s="93" t="s">
        <v>149</v>
      </c>
      <c r="J15" s="94"/>
      <c r="K15" s="73" t="s">
        <v>164</v>
      </c>
      <c r="L15" s="73"/>
      <c r="M15" s="95"/>
    </row>
    <row r="16" spans="1:18" ht="16.5" customHeight="1" thickTop="1" thickBot="1" x14ac:dyDescent="0.3">
      <c r="B16" s="128" t="s">
        <v>164</v>
      </c>
      <c r="C16" s="138" t="s">
        <v>164</v>
      </c>
      <c r="D16" s="73" t="s">
        <v>164</v>
      </c>
      <c r="E16" s="73"/>
      <c r="F16" s="96"/>
      <c r="G16" s="70" t="s">
        <v>164</v>
      </c>
      <c r="H16" s="71"/>
      <c r="I16" s="97" t="s">
        <v>168</v>
      </c>
      <c r="J16" s="98" t="s">
        <v>150</v>
      </c>
      <c r="K16" s="73"/>
      <c r="L16" s="136" t="s">
        <v>167</v>
      </c>
      <c r="M16" s="137" t="s">
        <v>164</v>
      </c>
    </row>
    <row r="17" spans="2:13" ht="15.75" customHeight="1" thickTop="1" x14ac:dyDescent="0.25">
      <c r="B17" s="129" t="s">
        <v>167</v>
      </c>
      <c r="C17" s="165" t="s">
        <v>169</v>
      </c>
      <c r="D17" s="73"/>
      <c r="E17" s="73" t="s">
        <v>167</v>
      </c>
      <c r="F17" s="69"/>
      <c r="G17" s="174" t="s">
        <v>169</v>
      </c>
      <c r="H17" s="64" t="s">
        <v>151</v>
      </c>
      <c r="I17" s="81"/>
      <c r="J17" s="63"/>
      <c r="K17" s="130" t="s">
        <v>165</v>
      </c>
      <c r="L17" s="157"/>
      <c r="M17" s="129" t="s">
        <v>167</v>
      </c>
    </row>
    <row r="18" spans="2:13" ht="15" customHeight="1" x14ac:dyDescent="0.25">
      <c r="B18" s="131" t="s">
        <v>165</v>
      </c>
      <c r="C18" s="148" t="s">
        <v>165</v>
      </c>
      <c r="D18" s="130" t="s">
        <v>165</v>
      </c>
      <c r="E18" s="130"/>
      <c r="F18" s="99"/>
      <c r="G18" s="150" t="s">
        <v>165</v>
      </c>
      <c r="H18" s="100" t="s">
        <v>144</v>
      </c>
      <c r="I18" s="81"/>
      <c r="J18" s="63"/>
      <c r="K18" s="130"/>
      <c r="L18" s="157" t="s">
        <v>147</v>
      </c>
      <c r="M18" s="131" t="s">
        <v>165</v>
      </c>
    </row>
    <row r="19" spans="2:13" ht="16.5" customHeight="1" x14ac:dyDescent="0.25">
      <c r="B19" s="132" t="s">
        <v>147</v>
      </c>
      <c r="C19" s="149" t="s">
        <v>152</v>
      </c>
      <c r="D19" s="130"/>
      <c r="E19" s="130" t="s">
        <v>147</v>
      </c>
      <c r="F19" s="99"/>
      <c r="G19" s="150" t="s">
        <v>152</v>
      </c>
      <c r="H19" s="175" t="s">
        <v>164</v>
      </c>
      <c r="I19" s="176"/>
      <c r="J19" s="63"/>
      <c r="K19" s="101"/>
      <c r="L19" s="69"/>
      <c r="M19" s="158" t="s">
        <v>147</v>
      </c>
    </row>
    <row r="20" spans="2:13" ht="15.75" x14ac:dyDescent="0.25">
      <c r="B20" s="102"/>
      <c r="C20" s="103"/>
      <c r="D20" s="74"/>
      <c r="E20" s="74"/>
      <c r="F20" s="99"/>
      <c r="G20" s="71"/>
      <c r="H20" s="177"/>
      <c r="I20" s="178" t="s">
        <v>168</v>
      </c>
      <c r="J20" s="63"/>
      <c r="K20" s="68"/>
      <c r="L20" s="69"/>
      <c r="M20" s="95"/>
    </row>
    <row r="21" spans="2:13" ht="15.75" x14ac:dyDescent="0.25">
      <c r="B21" s="104"/>
      <c r="C21" s="72"/>
      <c r="D21" s="68"/>
      <c r="E21" s="68"/>
      <c r="F21" s="69"/>
      <c r="G21" s="71"/>
      <c r="H21" s="151" t="s">
        <v>165</v>
      </c>
      <c r="I21" s="152"/>
      <c r="J21" s="153"/>
      <c r="K21" s="68"/>
      <c r="L21" s="69"/>
      <c r="M21" s="105"/>
    </row>
    <row r="22" spans="2:13" ht="16.5" thickBot="1" x14ac:dyDescent="0.3">
      <c r="B22" s="82"/>
      <c r="C22" s="72"/>
      <c r="D22" s="106"/>
      <c r="E22" s="68"/>
      <c r="F22" s="68"/>
      <c r="G22" s="107"/>
      <c r="H22" s="154"/>
      <c r="I22" s="155" t="s">
        <v>153</v>
      </c>
      <c r="J22" s="156"/>
      <c r="K22" s="68"/>
      <c r="L22" s="69"/>
      <c r="M22" s="82"/>
    </row>
    <row r="23" spans="2:13" ht="15.75" thickTop="1" x14ac:dyDescent="0.25">
      <c r="B23" s="76" t="s">
        <v>7</v>
      </c>
      <c r="C23" s="88" t="s">
        <v>8</v>
      </c>
      <c r="D23" s="108" t="s">
        <v>9</v>
      </c>
      <c r="E23" s="66"/>
      <c r="F23" s="108" t="s">
        <v>10</v>
      </c>
      <c r="G23" s="81"/>
      <c r="H23" s="66"/>
      <c r="I23" s="109"/>
      <c r="J23" s="108" t="s">
        <v>12</v>
      </c>
      <c r="K23" s="65"/>
      <c r="L23" s="66"/>
      <c r="M23" s="76" t="s">
        <v>13</v>
      </c>
    </row>
    <row r="24" spans="2:13" x14ac:dyDescent="0.25">
      <c r="B24" s="167"/>
      <c r="C24" s="72"/>
      <c r="D24" s="71"/>
      <c r="E24" s="72"/>
      <c r="F24" s="61"/>
      <c r="G24" s="61"/>
      <c r="H24" s="110"/>
      <c r="I24" s="72"/>
      <c r="J24" s="71"/>
      <c r="K24" s="71"/>
      <c r="L24" s="72"/>
      <c r="M24" s="82"/>
    </row>
    <row r="25" spans="2:13" ht="15.75" x14ac:dyDescent="0.25">
      <c r="B25" s="168" t="s">
        <v>164</v>
      </c>
      <c r="C25" s="138" t="s">
        <v>164</v>
      </c>
      <c r="D25" s="70" t="s">
        <v>164</v>
      </c>
      <c r="E25" s="138"/>
      <c r="F25" s="139" t="s">
        <v>164</v>
      </c>
      <c r="G25" s="110"/>
      <c r="H25" s="71"/>
      <c r="I25" s="72"/>
      <c r="J25" s="70" t="s">
        <v>164</v>
      </c>
      <c r="K25" s="70"/>
      <c r="L25" s="72"/>
      <c r="M25" s="128" t="s">
        <v>164</v>
      </c>
    </row>
    <row r="26" spans="2:13" ht="15.75" x14ac:dyDescent="0.25">
      <c r="B26" s="169" t="s">
        <v>176</v>
      </c>
      <c r="C26" s="165" t="s">
        <v>169</v>
      </c>
      <c r="D26" s="70"/>
      <c r="E26" s="138" t="s">
        <v>169</v>
      </c>
      <c r="F26" s="125" t="s">
        <v>168</v>
      </c>
      <c r="G26" s="111" t="s">
        <v>11</v>
      </c>
      <c r="H26" s="112"/>
      <c r="I26" s="113"/>
      <c r="J26" s="70"/>
      <c r="K26" s="70" t="s">
        <v>169</v>
      </c>
      <c r="L26" s="72"/>
      <c r="M26" s="129" t="s">
        <v>167</v>
      </c>
    </row>
    <row r="27" spans="2:13" ht="15.75" x14ac:dyDescent="0.25">
      <c r="B27" s="170" t="s">
        <v>165</v>
      </c>
      <c r="C27" s="148" t="s">
        <v>165</v>
      </c>
      <c r="D27" s="150" t="s">
        <v>165</v>
      </c>
      <c r="E27" s="148"/>
      <c r="F27" s="159" t="s">
        <v>166</v>
      </c>
      <c r="G27" s="70" t="s">
        <v>164</v>
      </c>
      <c r="H27" s="71"/>
      <c r="I27" s="72"/>
      <c r="J27" s="150" t="s">
        <v>165</v>
      </c>
      <c r="K27" s="150"/>
      <c r="L27" s="148"/>
      <c r="M27" s="131" t="s">
        <v>165</v>
      </c>
    </row>
    <row r="28" spans="2:13" ht="15.75" x14ac:dyDescent="0.25">
      <c r="B28" s="171" t="s">
        <v>147</v>
      </c>
      <c r="C28" s="149" t="s">
        <v>154</v>
      </c>
      <c r="D28" s="150"/>
      <c r="E28" s="148" t="s">
        <v>152</v>
      </c>
      <c r="F28" s="155" t="s">
        <v>153</v>
      </c>
      <c r="G28" s="140" t="s">
        <v>169</v>
      </c>
      <c r="H28" s="71"/>
      <c r="I28" s="72"/>
      <c r="J28" s="150"/>
      <c r="K28" s="160" t="s">
        <v>155</v>
      </c>
      <c r="L28" s="148"/>
      <c r="M28" s="158" t="s">
        <v>147</v>
      </c>
    </row>
    <row r="29" spans="2:13" ht="15.75" x14ac:dyDescent="0.25">
      <c r="B29" s="172"/>
      <c r="C29" s="166"/>
      <c r="D29" s="71"/>
      <c r="E29" s="72"/>
      <c r="F29" s="63"/>
      <c r="G29" s="150" t="s">
        <v>165</v>
      </c>
      <c r="H29" s="150"/>
      <c r="I29" s="72"/>
      <c r="J29" s="71"/>
      <c r="K29" s="71"/>
      <c r="L29" s="72"/>
      <c r="M29" s="82"/>
    </row>
    <row r="30" spans="2:13" ht="15" customHeight="1" thickBot="1" x14ac:dyDescent="0.3">
      <c r="B30" s="173"/>
      <c r="C30" s="103"/>
      <c r="D30" s="71"/>
      <c r="E30" s="114"/>
      <c r="F30" s="63"/>
      <c r="G30" s="160" t="s">
        <v>152</v>
      </c>
      <c r="H30" s="150"/>
      <c r="I30" s="72"/>
      <c r="J30" s="71"/>
      <c r="K30" s="71"/>
      <c r="L30" s="72"/>
      <c r="M30" s="82"/>
    </row>
    <row r="31" spans="2:13" ht="15.75" thickTop="1" x14ac:dyDescent="0.25">
      <c r="B31" s="76" t="s">
        <v>14</v>
      </c>
      <c r="C31" s="88" t="s">
        <v>15</v>
      </c>
      <c r="D31" s="108" t="s">
        <v>16</v>
      </c>
      <c r="E31" s="65"/>
      <c r="F31" s="66"/>
      <c r="G31" s="108" t="s">
        <v>17</v>
      </c>
      <c r="H31" s="65"/>
      <c r="I31" s="66"/>
      <c r="J31" s="108" t="s">
        <v>18</v>
      </c>
      <c r="K31" s="65"/>
      <c r="L31" s="66"/>
      <c r="M31" s="76" t="s">
        <v>19</v>
      </c>
    </row>
    <row r="32" spans="2:13" x14ac:dyDescent="0.25">
      <c r="B32" s="115"/>
      <c r="C32" s="63"/>
      <c r="D32" s="71"/>
      <c r="E32" s="71"/>
      <c r="F32" s="72"/>
      <c r="G32" s="71"/>
      <c r="H32" s="71"/>
      <c r="I32" s="72"/>
      <c r="J32" s="71"/>
      <c r="K32" s="71"/>
      <c r="L32" s="72"/>
      <c r="M32" s="78"/>
    </row>
    <row r="33" spans="1:13" ht="15.75" x14ac:dyDescent="0.25">
      <c r="B33" s="141" t="s">
        <v>164</v>
      </c>
      <c r="C33" s="143" t="s">
        <v>164</v>
      </c>
      <c r="D33" s="145" t="s">
        <v>164</v>
      </c>
      <c r="E33" s="70"/>
      <c r="F33" s="72"/>
      <c r="G33" s="145" t="s">
        <v>164</v>
      </c>
      <c r="H33" s="71"/>
      <c r="I33" s="72"/>
      <c r="J33" s="145" t="s">
        <v>164</v>
      </c>
      <c r="K33" s="70"/>
      <c r="L33" s="72"/>
      <c r="M33" s="146" t="s">
        <v>164</v>
      </c>
    </row>
    <row r="34" spans="1:13" ht="15.75" x14ac:dyDescent="0.25">
      <c r="B34" s="142" t="s">
        <v>168</v>
      </c>
      <c r="C34" s="144" t="s">
        <v>168</v>
      </c>
      <c r="D34" s="70"/>
      <c r="E34" s="70" t="s">
        <v>169</v>
      </c>
      <c r="F34" s="72"/>
      <c r="G34" s="140" t="s">
        <v>169</v>
      </c>
      <c r="H34" s="71"/>
      <c r="I34" s="72"/>
      <c r="J34" s="70"/>
      <c r="K34" s="70" t="s">
        <v>169</v>
      </c>
      <c r="L34" s="72"/>
      <c r="M34" s="147" t="s">
        <v>169</v>
      </c>
    </row>
    <row r="35" spans="1:13" ht="15.75" x14ac:dyDescent="0.25">
      <c r="B35" s="161" t="s">
        <v>165</v>
      </c>
      <c r="C35" s="153" t="s">
        <v>165</v>
      </c>
      <c r="D35" s="150" t="s">
        <v>165</v>
      </c>
      <c r="E35" s="150"/>
      <c r="F35" s="148"/>
      <c r="G35" s="150" t="s">
        <v>165</v>
      </c>
      <c r="H35" s="150"/>
      <c r="I35" s="148"/>
      <c r="J35" s="150" t="s">
        <v>165</v>
      </c>
      <c r="K35" s="150"/>
      <c r="L35" s="148"/>
      <c r="M35" s="162" t="s">
        <v>165</v>
      </c>
    </row>
    <row r="36" spans="1:13" ht="15.75" x14ac:dyDescent="0.25">
      <c r="B36" s="163" t="s">
        <v>153</v>
      </c>
      <c r="C36" s="155" t="s">
        <v>153</v>
      </c>
      <c r="D36" s="150"/>
      <c r="E36" s="150" t="s">
        <v>152</v>
      </c>
      <c r="F36" s="148"/>
      <c r="G36" s="160" t="s">
        <v>152</v>
      </c>
      <c r="H36" s="150"/>
      <c r="I36" s="148"/>
      <c r="J36" s="150"/>
      <c r="K36" s="150" t="s">
        <v>152</v>
      </c>
      <c r="L36" s="148"/>
      <c r="M36" s="164" t="s">
        <v>152</v>
      </c>
    </row>
    <row r="37" spans="1:13" x14ac:dyDescent="0.25">
      <c r="B37" s="115"/>
      <c r="C37" s="63"/>
      <c r="D37" s="71"/>
      <c r="E37" s="71"/>
      <c r="F37" s="72"/>
      <c r="G37" s="71"/>
      <c r="H37" s="71"/>
      <c r="I37" s="72"/>
      <c r="J37" s="71"/>
      <c r="K37" s="71"/>
      <c r="L37" s="72"/>
      <c r="M37" s="78"/>
    </row>
    <row r="38" spans="1:13" ht="15.75" thickBot="1" x14ac:dyDescent="0.3">
      <c r="B38" s="116"/>
      <c r="C38" s="117"/>
      <c r="D38" s="118"/>
      <c r="E38" s="118"/>
      <c r="F38" s="114"/>
      <c r="G38" s="118"/>
      <c r="H38" s="118"/>
      <c r="I38" s="114"/>
      <c r="J38" s="118"/>
      <c r="K38" s="118"/>
      <c r="L38" s="114"/>
      <c r="M38" s="91"/>
    </row>
    <row r="39" spans="1:13" ht="15.75" thickTop="1" x14ac:dyDescent="0.25">
      <c r="B39" s="79" t="s">
        <v>20</v>
      </c>
      <c r="C39" s="119" t="s">
        <v>21</v>
      </c>
      <c r="D39" s="89" t="s">
        <v>22</v>
      </c>
      <c r="E39" s="89"/>
      <c r="F39" s="120"/>
      <c r="G39" s="89" t="s">
        <v>23</v>
      </c>
      <c r="H39" s="89"/>
      <c r="I39" s="121"/>
    </row>
    <row r="40" spans="1:13" ht="15.75" x14ac:dyDescent="0.25">
      <c r="B40" s="141" t="s">
        <v>164</v>
      </c>
      <c r="C40" s="143" t="s">
        <v>164</v>
      </c>
      <c r="D40" s="70" t="s">
        <v>164</v>
      </c>
      <c r="E40" s="70"/>
      <c r="F40" s="138"/>
      <c r="G40" s="70" t="s">
        <v>164</v>
      </c>
      <c r="H40" s="71"/>
      <c r="I40" s="72"/>
    </row>
    <row r="41" spans="1:13" ht="15.75" x14ac:dyDescent="0.25">
      <c r="B41" s="142" t="s">
        <v>168</v>
      </c>
      <c r="C41" s="144" t="s">
        <v>168</v>
      </c>
      <c r="D41" s="70"/>
      <c r="E41" s="70" t="s">
        <v>169</v>
      </c>
      <c r="F41" s="138"/>
      <c r="G41" s="140" t="s">
        <v>169</v>
      </c>
      <c r="H41" s="71"/>
      <c r="I41" s="72"/>
    </row>
    <row r="42" spans="1:13" ht="15.75" x14ac:dyDescent="0.25">
      <c r="B42" s="161" t="s">
        <v>165</v>
      </c>
      <c r="C42" s="153" t="s">
        <v>165</v>
      </c>
      <c r="D42" s="150" t="s">
        <v>165</v>
      </c>
      <c r="E42" s="150"/>
      <c r="F42" s="148"/>
      <c r="G42" s="150" t="s">
        <v>165</v>
      </c>
      <c r="H42" s="150"/>
      <c r="I42" s="72"/>
    </row>
    <row r="43" spans="1:13" ht="16.5" thickBot="1" x14ac:dyDescent="0.3">
      <c r="B43" s="163" t="s">
        <v>153</v>
      </c>
      <c r="C43" s="155" t="s">
        <v>153</v>
      </c>
      <c r="D43" s="150"/>
      <c r="E43" s="150" t="s">
        <v>152</v>
      </c>
      <c r="F43" s="148"/>
      <c r="G43" s="160" t="s">
        <v>152</v>
      </c>
      <c r="H43" s="150"/>
      <c r="I43" s="72"/>
    </row>
    <row r="44" spans="1:13" ht="15.75" thickTop="1" x14ac:dyDescent="0.25">
      <c r="B44" s="115"/>
      <c r="C44" s="61"/>
      <c r="D44" s="98"/>
      <c r="E44" s="87"/>
      <c r="F44" s="72"/>
      <c r="G44" s="71"/>
      <c r="H44" s="71"/>
      <c r="I44" s="72"/>
    </row>
    <row r="45" spans="1:13" x14ac:dyDescent="0.25">
      <c r="B45" s="115"/>
      <c r="C45" s="61"/>
      <c r="D45" s="63"/>
      <c r="E45" s="71"/>
      <c r="F45" s="72"/>
      <c r="G45" s="71"/>
      <c r="H45" s="71"/>
      <c r="I45" s="72"/>
    </row>
    <row r="46" spans="1:13" ht="15.75" thickBot="1" x14ac:dyDescent="0.3">
      <c r="B46" s="116"/>
      <c r="C46" s="122"/>
      <c r="D46" s="117"/>
      <c r="E46" s="118"/>
      <c r="F46" s="114"/>
      <c r="G46" s="118"/>
      <c r="H46" s="118"/>
      <c r="I46" s="114"/>
    </row>
    <row r="47" spans="1:13" ht="15.75" thickTop="1" x14ac:dyDescent="0.25"/>
    <row r="48" spans="1:13" ht="16.5" customHeight="1" x14ac:dyDescent="0.25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</row>
    <row r="49" spans="1:13" x14ac:dyDescent="0.2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</row>
    <row r="52" spans="1:13" s="4" customFormat="1" ht="16.5" customHeight="1" x14ac:dyDescent="0.25">
      <c r="A52"/>
      <c r="C52"/>
    </row>
    <row r="60" spans="1:13" ht="16.5" customHeight="1" x14ac:dyDescent="0.25"/>
    <row r="61" spans="1:13" s="124" customFormat="1" x14ac:dyDescent="0.25"/>
    <row r="63" spans="1:13" ht="14.25" customHeight="1" x14ac:dyDescent="0.25"/>
    <row r="64" spans="1:13" ht="18.75" customHeight="1" x14ac:dyDescent="0.25"/>
    <row r="85" s="124" customFormat="1" x14ac:dyDescent="0.25"/>
  </sheetData>
  <mergeCells count="3">
    <mergeCell ref="K3:M5"/>
    <mergeCell ref="K2:M2"/>
    <mergeCell ref="A1:G2"/>
  </mergeCells>
  <printOptions horizontalCentered="1"/>
  <pageMargins left="0.25" right="0.25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BCB29-0AB3-4681-9253-E812A3448FD9}">
  <sheetPr>
    <tabColor theme="9" tint="0.59999389629810485"/>
    <pageSetUpPr fitToPage="1"/>
  </sheetPr>
  <dimension ref="A1:X179"/>
  <sheetViews>
    <sheetView tabSelected="1" topLeftCell="B1" zoomScale="85" zoomScaleNormal="85" workbookViewId="0">
      <selection activeCell="R29" sqref="R29"/>
    </sheetView>
  </sheetViews>
  <sheetFormatPr defaultRowHeight="15" x14ac:dyDescent="0.25"/>
  <cols>
    <col min="1" max="1" width="15.42578125" style="3" customWidth="1"/>
    <col min="2" max="2" width="20" customWidth="1"/>
    <col min="3" max="3" width="17.85546875" customWidth="1"/>
    <col min="4" max="4" width="12.140625" customWidth="1"/>
    <col min="5" max="5" width="9" style="1" customWidth="1"/>
    <col min="6" max="6" width="10.85546875" customWidth="1"/>
    <col min="7" max="7" width="9.140625" style="1"/>
    <col min="8" max="8" width="9" style="1" customWidth="1"/>
    <col min="9" max="9" width="22.28515625" customWidth="1"/>
    <col min="10" max="10" width="13.140625" style="1" customWidth="1"/>
    <col min="11" max="12" width="13.28515625" customWidth="1"/>
    <col min="13" max="13" width="8" customWidth="1"/>
    <col min="15" max="15" width="11.7109375" customWidth="1"/>
    <col min="16" max="16" width="11.28515625" customWidth="1"/>
    <col min="18" max="18" width="11.7109375" customWidth="1"/>
    <col min="19" max="19" width="24" customWidth="1"/>
    <col min="20" max="20" width="26.140625" customWidth="1"/>
    <col min="21" max="21" width="30.85546875" style="38" customWidth="1"/>
  </cols>
  <sheetData>
    <row r="1" spans="1:24" s="2" customFormat="1" x14ac:dyDescent="0.25">
      <c r="A1" s="196" t="s">
        <v>180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4" x14ac:dyDescent="0.25">
      <c r="B2" s="5"/>
      <c r="C2" s="5"/>
      <c r="D2" s="15"/>
      <c r="E2" s="43"/>
      <c r="F2" s="16"/>
      <c r="G2" s="43"/>
      <c r="H2" s="43"/>
      <c r="I2" s="5"/>
      <c r="J2" s="43"/>
      <c r="K2" s="5"/>
      <c r="L2" s="17"/>
      <c r="M2" s="17"/>
      <c r="N2" s="17"/>
      <c r="O2" s="17"/>
      <c r="P2" s="17"/>
      <c r="Q2" s="18"/>
      <c r="R2" s="19"/>
      <c r="S2" s="5"/>
      <c r="T2" s="5"/>
      <c r="U2" s="1"/>
    </row>
    <row r="3" spans="1:24" ht="21.75" customHeight="1" x14ac:dyDescent="0.3">
      <c r="A3" s="14"/>
      <c r="B3" s="53"/>
      <c r="C3" s="14"/>
      <c r="D3" s="7"/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7" t="s">
        <v>30</v>
      </c>
      <c r="L3" s="6" t="s">
        <v>31</v>
      </c>
      <c r="M3" s="8" t="s">
        <v>32</v>
      </c>
      <c r="N3" s="6" t="s">
        <v>33</v>
      </c>
      <c r="O3" s="6" t="s">
        <v>34</v>
      </c>
      <c r="P3" s="6" t="s">
        <v>35</v>
      </c>
      <c r="Q3" s="6" t="s">
        <v>36</v>
      </c>
      <c r="R3" s="6" t="s">
        <v>37</v>
      </c>
      <c r="S3" s="7"/>
      <c r="T3" s="7"/>
      <c r="U3" s="7"/>
    </row>
    <row r="4" spans="1:24" ht="14.25" customHeight="1" thickBot="1" x14ac:dyDescent="0.3">
      <c r="A4" s="10" t="s">
        <v>142</v>
      </c>
      <c r="B4" s="9" t="s">
        <v>38</v>
      </c>
      <c r="C4" s="10" t="s">
        <v>39</v>
      </c>
      <c r="D4" s="9" t="s">
        <v>40</v>
      </c>
      <c r="E4" s="11" t="s">
        <v>41</v>
      </c>
      <c r="F4" s="11" t="s">
        <v>42</v>
      </c>
      <c r="G4" s="11" t="s">
        <v>43</v>
      </c>
      <c r="H4" s="11" t="s">
        <v>44</v>
      </c>
      <c r="I4" s="11" t="s">
        <v>41</v>
      </c>
      <c r="J4" s="11" t="s">
        <v>45</v>
      </c>
      <c r="K4" s="9" t="s">
        <v>46</v>
      </c>
      <c r="L4" s="11" t="s">
        <v>47</v>
      </c>
      <c r="M4" s="11" t="s">
        <v>47</v>
      </c>
      <c r="N4" s="12" t="s">
        <v>47</v>
      </c>
      <c r="O4" s="12" t="s">
        <v>47</v>
      </c>
      <c r="P4" s="12" t="s">
        <v>47</v>
      </c>
      <c r="Q4" s="13" t="s">
        <v>31</v>
      </c>
      <c r="R4" s="11" t="s">
        <v>48</v>
      </c>
      <c r="S4" s="9" t="s">
        <v>49</v>
      </c>
      <c r="T4" s="9" t="s">
        <v>50</v>
      </c>
      <c r="U4" s="9" t="s">
        <v>143</v>
      </c>
    </row>
    <row r="5" spans="1:24" ht="10.5" customHeight="1" thickTop="1" x14ac:dyDescent="0.25">
      <c r="A5" s="2"/>
      <c r="B5" s="39"/>
      <c r="C5" s="2"/>
      <c r="D5" s="39"/>
      <c r="E5" s="40"/>
      <c r="F5" s="40"/>
      <c r="G5" s="40"/>
      <c r="H5" s="40"/>
      <c r="I5" s="40"/>
      <c r="J5" s="40"/>
      <c r="K5" s="39"/>
      <c r="L5" s="40"/>
      <c r="M5" s="40"/>
      <c r="N5" s="41"/>
      <c r="O5" s="41"/>
      <c r="P5" s="41"/>
      <c r="Q5" s="42"/>
      <c r="R5" s="40"/>
      <c r="S5" s="39"/>
      <c r="T5" s="39"/>
      <c r="U5" s="2"/>
    </row>
    <row r="6" spans="1:24" x14ac:dyDescent="0.25">
      <c r="A6" s="3" t="s">
        <v>3</v>
      </c>
      <c r="B6" s="5" t="s">
        <v>103</v>
      </c>
      <c r="C6" s="5" t="s">
        <v>104</v>
      </c>
      <c r="D6" s="15">
        <v>45461</v>
      </c>
      <c r="E6" s="43">
        <v>102</v>
      </c>
      <c r="F6" s="16">
        <v>155000</v>
      </c>
      <c r="G6" s="43" t="s">
        <v>53</v>
      </c>
      <c r="H6" s="43" t="s">
        <v>54</v>
      </c>
      <c r="I6" s="5" t="s">
        <v>55</v>
      </c>
      <c r="J6" s="43">
        <v>2024014892</v>
      </c>
      <c r="K6" s="5"/>
      <c r="L6" s="17">
        <v>35.83</v>
      </c>
      <c r="M6" s="17">
        <v>0</v>
      </c>
      <c r="N6" s="17">
        <v>1.59</v>
      </c>
      <c r="O6" s="17">
        <f t="shared" ref="O6:O25" si="0">SUM(L6:N6)</f>
        <v>37.42</v>
      </c>
      <c r="P6" s="17">
        <f t="shared" ref="P6:P25" si="1">L6+M6</f>
        <v>35.83</v>
      </c>
      <c r="Q6" s="18">
        <f t="shared" ref="Q6:Q25" si="2">L6/P6</f>
        <v>1</v>
      </c>
      <c r="R6" s="19">
        <f t="shared" ref="R6:R25" si="3">F6/P6</f>
        <v>4325.9838124476701</v>
      </c>
      <c r="S6" s="5" t="s">
        <v>105</v>
      </c>
      <c r="T6" s="5" t="s">
        <v>106</v>
      </c>
      <c r="U6" s="1"/>
    </row>
    <row r="7" spans="1:24" x14ac:dyDescent="0.25">
      <c r="A7" s="3" t="s">
        <v>18</v>
      </c>
      <c r="B7" s="5" t="s">
        <v>133</v>
      </c>
      <c r="C7" s="5" t="s">
        <v>134</v>
      </c>
      <c r="D7" s="15">
        <v>45313</v>
      </c>
      <c r="E7" s="43">
        <v>102</v>
      </c>
      <c r="F7" s="60">
        <v>142500</v>
      </c>
      <c r="G7" s="56" t="s">
        <v>70</v>
      </c>
      <c r="H7" s="43" t="s">
        <v>54</v>
      </c>
      <c r="I7" s="5" t="s">
        <v>58</v>
      </c>
      <c r="J7" s="43">
        <v>2024001714</v>
      </c>
      <c r="K7" s="5"/>
      <c r="L7" s="35">
        <v>31.279</v>
      </c>
      <c r="M7" s="35">
        <v>0</v>
      </c>
      <c r="N7" s="35">
        <v>1.7509999999999999</v>
      </c>
      <c r="O7" s="17">
        <f t="shared" si="0"/>
        <v>33.03</v>
      </c>
      <c r="P7" s="17">
        <f t="shared" si="1"/>
        <v>31.279</v>
      </c>
      <c r="Q7" s="18">
        <f t="shared" si="2"/>
        <v>1</v>
      </c>
      <c r="R7" s="37">
        <f t="shared" si="3"/>
        <v>4555.7722433581639</v>
      </c>
      <c r="S7" s="5" t="s">
        <v>135</v>
      </c>
      <c r="T7" s="5" t="s">
        <v>136</v>
      </c>
      <c r="U7" s="1"/>
    </row>
    <row r="8" spans="1:24" x14ac:dyDescent="0.25">
      <c r="A8" s="3" t="s">
        <v>17</v>
      </c>
      <c r="B8" s="5" t="s">
        <v>51</v>
      </c>
      <c r="C8" s="5" t="s">
        <v>52</v>
      </c>
      <c r="D8" s="15">
        <v>45702</v>
      </c>
      <c r="E8" s="43">
        <v>102</v>
      </c>
      <c r="F8" s="16">
        <v>339500</v>
      </c>
      <c r="G8" s="43" t="s">
        <v>53</v>
      </c>
      <c r="H8" s="43" t="s">
        <v>54</v>
      </c>
      <c r="I8" s="5" t="s">
        <v>55</v>
      </c>
      <c r="J8" s="43">
        <v>2025003112</v>
      </c>
      <c r="K8" s="5"/>
      <c r="L8" s="17">
        <v>74.239999999999995</v>
      </c>
      <c r="M8" s="17">
        <v>0</v>
      </c>
      <c r="N8" s="17">
        <v>3.87</v>
      </c>
      <c r="O8" s="17">
        <f t="shared" si="0"/>
        <v>78.11</v>
      </c>
      <c r="P8" s="17">
        <f t="shared" si="1"/>
        <v>74.239999999999995</v>
      </c>
      <c r="Q8" s="18">
        <f t="shared" si="2"/>
        <v>1</v>
      </c>
      <c r="R8" s="19">
        <f t="shared" si="3"/>
        <v>4573.0064655172418</v>
      </c>
      <c r="S8" s="5" t="s">
        <v>56</v>
      </c>
      <c r="T8" s="5" t="s">
        <v>57</v>
      </c>
      <c r="U8" s="19"/>
    </row>
    <row r="9" spans="1:24" x14ac:dyDescent="0.25">
      <c r="A9" s="3" t="s">
        <v>19</v>
      </c>
      <c r="B9" t="s">
        <v>137</v>
      </c>
      <c r="C9" s="5" t="s">
        <v>138</v>
      </c>
      <c r="D9" s="15">
        <v>45330</v>
      </c>
      <c r="E9" s="43">
        <v>102</v>
      </c>
      <c r="F9" s="16">
        <v>55800</v>
      </c>
      <c r="G9" s="1" t="s">
        <v>53</v>
      </c>
      <c r="H9" s="1" t="s">
        <v>54</v>
      </c>
      <c r="I9" t="s">
        <v>55</v>
      </c>
      <c r="J9" s="43">
        <v>2024011228</v>
      </c>
      <c r="K9" s="5"/>
      <c r="L9" s="17">
        <v>10.92</v>
      </c>
      <c r="M9" s="17">
        <v>0.88</v>
      </c>
      <c r="N9" s="17">
        <v>2.15</v>
      </c>
      <c r="O9" s="17">
        <f t="shared" si="0"/>
        <v>13.950000000000001</v>
      </c>
      <c r="P9" s="17">
        <f t="shared" si="1"/>
        <v>11.8</v>
      </c>
      <c r="Q9" s="18">
        <f t="shared" si="2"/>
        <v>0.92542372881355928</v>
      </c>
      <c r="R9" s="47">
        <f t="shared" si="3"/>
        <v>4728.8135593220341</v>
      </c>
      <c r="S9" s="5" t="s">
        <v>140</v>
      </c>
      <c r="T9" s="5" t="s">
        <v>141</v>
      </c>
      <c r="U9" s="55" t="s">
        <v>139</v>
      </c>
    </row>
    <row r="10" spans="1:24" x14ac:dyDescent="0.25">
      <c r="A10" s="3" t="s">
        <v>3</v>
      </c>
      <c r="B10" s="5" t="s">
        <v>99</v>
      </c>
      <c r="C10" s="5" t="s">
        <v>100</v>
      </c>
      <c r="D10" s="15">
        <v>45065</v>
      </c>
      <c r="E10" s="43">
        <v>102</v>
      </c>
      <c r="F10" s="16">
        <v>163950</v>
      </c>
      <c r="G10" s="43" t="s">
        <v>53</v>
      </c>
      <c r="H10" s="43" t="s">
        <v>54</v>
      </c>
      <c r="I10" s="5" t="s">
        <v>58</v>
      </c>
      <c r="J10" s="43">
        <v>2023013173</v>
      </c>
      <c r="K10" s="5"/>
      <c r="L10" s="17">
        <v>31.45</v>
      </c>
      <c r="M10" s="17">
        <v>0</v>
      </c>
      <c r="N10" s="17">
        <v>1.34</v>
      </c>
      <c r="O10" s="17">
        <f t="shared" si="0"/>
        <v>32.79</v>
      </c>
      <c r="P10" s="17">
        <f t="shared" si="1"/>
        <v>31.45</v>
      </c>
      <c r="Q10" s="18">
        <f t="shared" si="2"/>
        <v>1</v>
      </c>
      <c r="R10" s="19">
        <f t="shared" si="3"/>
        <v>5213.0365659777426</v>
      </c>
      <c r="S10" s="5" t="s">
        <v>101</v>
      </c>
      <c r="T10" s="5" t="s">
        <v>102</v>
      </c>
      <c r="U10" s="1"/>
    </row>
    <row r="11" spans="1:24" x14ac:dyDescent="0.25">
      <c r="A11" s="3" t="s">
        <v>22</v>
      </c>
      <c r="B11" s="5" t="s">
        <v>68</v>
      </c>
      <c r="C11" s="5" t="s">
        <v>69</v>
      </c>
      <c r="D11" s="15">
        <v>45743</v>
      </c>
      <c r="E11" s="43">
        <v>102</v>
      </c>
      <c r="F11" s="60">
        <v>150000</v>
      </c>
      <c r="G11" s="56" t="s">
        <v>70</v>
      </c>
      <c r="H11" s="43" t="s">
        <v>67</v>
      </c>
      <c r="I11" s="5" t="s">
        <v>55</v>
      </c>
      <c r="J11" s="43">
        <v>2025005795</v>
      </c>
      <c r="K11" s="5"/>
      <c r="L11" s="17">
        <v>26.91</v>
      </c>
      <c r="M11" s="17">
        <v>0</v>
      </c>
      <c r="N11" s="17">
        <v>3.31</v>
      </c>
      <c r="O11" s="17">
        <f t="shared" si="0"/>
        <v>30.22</v>
      </c>
      <c r="P11" s="17">
        <f t="shared" si="1"/>
        <v>26.91</v>
      </c>
      <c r="Q11" s="18">
        <f t="shared" si="2"/>
        <v>1</v>
      </c>
      <c r="R11" s="19">
        <f t="shared" si="3"/>
        <v>5574.1360089186173</v>
      </c>
      <c r="S11" s="5" t="s">
        <v>71</v>
      </c>
      <c r="T11" s="5" t="s">
        <v>72</v>
      </c>
      <c r="U11" s="1"/>
      <c r="V11" s="1"/>
      <c r="W11" s="1"/>
      <c r="X11" s="1"/>
    </row>
    <row r="12" spans="1:24" x14ac:dyDescent="0.25">
      <c r="A12" s="3" t="s">
        <v>9</v>
      </c>
      <c r="B12" s="5" t="s">
        <v>129</v>
      </c>
      <c r="C12" s="5" t="s">
        <v>130</v>
      </c>
      <c r="D12" s="15">
        <v>45702</v>
      </c>
      <c r="E12" s="43">
        <v>102</v>
      </c>
      <c r="F12" s="60">
        <v>215000</v>
      </c>
      <c r="G12" s="56" t="s">
        <v>70</v>
      </c>
      <c r="H12" s="43" t="s">
        <v>54</v>
      </c>
      <c r="I12" s="5" t="s">
        <v>55</v>
      </c>
      <c r="J12" s="43">
        <v>2025002940</v>
      </c>
      <c r="K12" s="5"/>
      <c r="L12" s="35">
        <v>36.909999999999997</v>
      </c>
      <c r="M12" s="35">
        <v>0</v>
      </c>
      <c r="N12" s="35">
        <v>1.0900000000000001</v>
      </c>
      <c r="O12" s="17">
        <f t="shared" si="0"/>
        <v>38</v>
      </c>
      <c r="P12" s="17">
        <f t="shared" si="1"/>
        <v>36.909999999999997</v>
      </c>
      <c r="Q12" s="18">
        <f t="shared" si="2"/>
        <v>1</v>
      </c>
      <c r="R12" s="37">
        <f t="shared" si="3"/>
        <v>5824.9796803034415</v>
      </c>
      <c r="S12" s="5" t="s">
        <v>131</v>
      </c>
      <c r="T12" s="5" t="s">
        <v>132</v>
      </c>
      <c r="U12" s="1"/>
    </row>
    <row r="13" spans="1:24" x14ac:dyDescent="0.25">
      <c r="A13" s="3" t="s">
        <v>3</v>
      </c>
      <c r="B13" s="5" t="s">
        <v>95</v>
      </c>
      <c r="C13" s="5" t="s">
        <v>96</v>
      </c>
      <c r="D13" s="15">
        <v>45568</v>
      </c>
      <c r="E13" s="43">
        <v>102</v>
      </c>
      <c r="F13" s="16">
        <v>173855</v>
      </c>
      <c r="G13" s="43" t="s">
        <v>53</v>
      </c>
      <c r="H13" s="43" t="s">
        <v>54</v>
      </c>
      <c r="I13" s="5" t="s">
        <v>58</v>
      </c>
      <c r="J13" s="43">
        <v>2024022637</v>
      </c>
      <c r="K13" s="5"/>
      <c r="L13" s="17">
        <v>29.298999999999999</v>
      </c>
      <c r="M13" s="17">
        <v>0</v>
      </c>
      <c r="N13" s="17">
        <v>2.3109999999999999</v>
      </c>
      <c r="O13" s="17">
        <f t="shared" si="0"/>
        <v>31.61</v>
      </c>
      <c r="P13" s="17">
        <f t="shared" si="1"/>
        <v>29.298999999999999</v>
      </c>
      <c r="Q13" s="18">
        <f t="shared" si="2"/>
        <v>1</v>
      </c>
      <c r="R13" s="19">
        <f t="shared" si="3"/>
        <v>5933.8202669033071</v>
      </c>
      <c r="S13" s="5" t="s">
        <v>97</v>
      </c>
      <c r="T13" s="5" t="s">
        <v>98</v>
      </c>
      <c r="U13" s="1"/>
    </row>
    <row r="14" spans="1:24" x14ac:dyDescent="0.25">
      <c r="A14" s="3" t="s">
        <v>16</v>
      </c>
      <c r="B14" s="5" t="s">
        <v>111</v>
      </c>
      <c r="C14" s="5" t="s">
        <v>112</v>
      </c>
      <c r="D14" s="15">
        <v>45622</v>
      </c>
      <c r="E14" s="43">
        <v>102</v>
      </c>
      <c r="F14" s="60">
        <v>756200</v>
      </c>
      <c r="G14" s="56" t="s">
        <v>70</v>
      </c>
      <c r="H14" s="43" t="s">
        <v>54</v>
      </c>
      <c r="I14" s="5" t="s">
        <v>73</v>
      </c>
      <c r="J14" s="43">
        <v>2024026302</v>
      </c>
      <c r="K14" s="5" t="s">
        <v>113</v>
      </c>
      <c r="L14" s="17">
        <v>125.113</v>
      </c>
      <c r="M14" s="17">
        <v>0</v>
      </c>
      <c r="N14" s="17">
        <v>3.9569999999999999</v>
      </c>
      <c r="O14" s="17">
        <f t="shared" si="0"/>
        <v>129.07</v>
      </c>
      <c r="P14" s="17">
        <f t="shared" si="1"/>
        <v>125.113</v>
      </c>
      <c r="Q14" s="18">
        <f t="shared" si="2"/>
        <v>1</v>
      </c>
      <c r="R14" s="19">
        <f t="shared" si="3"/>
        <v>6044.136100964728</v>
      </c>
      <c r="S14" s="5" t="s">
        <v>114</v>
      </c>
      <c r="T14" s="5" t="s">
        <v>115</v>
      </c>
      <c r="U14" s="1"/>
    </row>
    <row r="15" spans="1:24" x14ac:dyDescent="0.25">
      <c r="A15" s="3" t="s">
        <v>12</v>
      </c>
      <c r="B15" s="5" t="s">
        <v>63</v>
      </c>
      <c r="C15" s="5" t="s">
        <v>64</v>
      </c>
      <c r="D15" s="15">
        <v>45321</v>
      </c>
      <c r="E15" s="43">
        <v>102</v>
      </c>
      <c r="F15" s="16">
        <v>235000</v>
      </c>
      <c r="G15" s="43" t="s">
        <v>53</v>
      </c>
      <c r="H15" s="43" t="s">
        <v>54</v>
      </c>
      <c r="I15" s="5" t="s">
        <v>55</v>
      </c>
      <c r="J15" s="43">
        <v>2024002030</v>
      </c>
      <c r="K15" s="5"/>
      <c r="L15" s="17">
        <v>34.630000000000003</v>
      </c>
      <c r="M15" s="17">
        <v>3.85</v>
      </c>
      <c r="N15" s="17">
        <v>0.38</v>
      </c>
      <c r="O15" s="17">
        <f t="shared" si="0"/>
        <v>38.860000000000007</v>
      </c>
      <c r="P15" s="17">
        <f t="shared" si="1"/>
        <v>38.480000000000004</v>
      </c>
      <c r="Q15" s="18">
        <f t="shared" si="2"/>
        <v>0.89994802494802495</v>
      </c>
      <c r="R15" s="19">
        <f t="shared" si="3"/>
        <v>6107.0686070686061</v>
      </c>
      <c r="S15" s="5" t="s">
        <v>65</v>
      </c>
      <c r="T15" s="5" t="s">
        <v>66</v>
      </c>
      <c r="U15" s="1"/>
    </row>
    <row r="16" spans="1:24" x14ac:dyDescent="0.25">
      <c r="A16" s="3" t="s">
        <v>23</v>
      </c>
      <c r="B16" s="5" t="s">
        <v>91</v>
      </c>
      <c r="C16" s="5" t="s">
        <v>92</v>
      </c>
      <c r="D16" s="15">
        <v>45051</v>
      </c>
      <c r="E16" s="43">
        <v>102</v>
      </c>
      <c r="F16" s="34">
        <v>446000</v>
      </c>
      <c r="G16" s="43" t="s">
        <v>53</v>
      </c>
      <c r="H16" s="43" t="s">
        <v>54</v>
      </c>
      <c r="I16" s="5" t="s">
        <v>58</v>
      </c>
      <c r="J16" s="43">
        <v>2023011844</v>
      </c>
      <c r="K16" s="5"/>
      <c r="L16" s="35">
        <v>63.4</v>
      </c>
      <c r="M16" s="35">
        <v>6</v>
      </c>
      <c r="N16" s="35">
        <v>6.4</v>
      </c>
      <c r="O16" s="17">
        <f t="shared" si="0"/>
        <v>75.800000000000011</v>
      </c>
      <c r="P16" s="17">
        <f t="shared" si="1"/>
        <v>69.400000000000006</v>
      </c>
      <c r="Q16" s="18">
        <f t="shared" si="2"/>
        <v>0.91354466858789618</v>
      </c>
      <c r="R16" s="37">
        <f t="shared" si="3"/>
        <v>6426.5129682997112</v>
      </c>
      <c r="S16" s="5" t="s">
        <v>93</v>
      </c>
      <c r="T16" s="5" t="s">
        <v>94</v>
      </c>
      <c r="U16" s="1"/>
    </row>
    <row r="17" spans="1:21" x14ac:dyDescent="0.25">
      <c r="A17" s="3" t="s">
        <v>8</v>
      </c>
      <c r="B17" s="5" t="s">
        <v>74</v>
      </c>
      <c r="C17" s="5" t="s">
        <v>75</v>
      </c>
      <c r="D17" s="15">
        <v>45548</v>
      </c>
      <c r="E17" s="43">
        <v>102</v>
      </c>
      <c r="F17" s="16">
        <v>186000</v>
      </c>
      <c r="G17" s="43" t="s">
        <v>53</v>
      </c>
      <c r="H17" s="43" t="s">
        <v>54</v>
      </c>
      <c r="I17" s="5" t="s">
        <v>55</v>
      </c>
      <c r="J17" s="43">
        <v>2024021203</v>
      </c>
      <c r="K17" s="5"/>
      <c r="L17" s="17">
        <v>28.72</v>
      </c>
      <c r="M17" s="17">
        <v>0</v>
      </c>
      <c r="N17" s="17">
        <v>1.29</v>
      </c>
      <c r="O17" s="17">
        <f t="shared" si="0"/>
        <v>30.009999999999998</v>
      </c>
      <c r="P17" s="17">
        <f t="shared" si="1"/>
        <v>28.72</v>
      </c>
      <c r="Q17" s="18">
        <f t="shared" si="2"/>
        <v>1</v>
      </c>
      <c r="R17" s="19">
        <f t="shared" si="3"/>
        <v>6476.3231197771593</v>
      </c>
      <c r="S17" s="5" t="s">
        <v>76</v>
      </c>
      <c r="T17" s="5" t="s">
        <v>77</v>
      </c>
      <c r="U17" s="1"/>
    </row>
    <row r="18" spans="1:21" x14ac:dyDescent="0.25">
      <c r="A18" s="3" t="s">
        <v>12</v>
      </c>
      <c r="B18" s="5" t="s">
        <v>59</v>
      </c>
      <c r="C18" s="5" t="s">
        <v>60</v>
      </c>
      <c r="D18" s="15">
        <v>45229</v>
      </c>
      <c r="E18" s="43">
        <v>102</v>
      </c>
      <c r="F18" s="16">
        <v>210000</v>
      </c>
      <c r="G18" s="43" t="s">
        <v>53</v>
      </c>
      <c r="H18" s="43" t="s">
        <v>54</v>
      </c>
      <c r="I18" s="5" t="s">
        <v>55</v>
      </c>
      <c r="J18" s="43">
        <v>2023023915</v>
      </c>
      <c r="K18" s="5"/>
      <c r="L18" s="17">
        <v>32.112000000000002</v>
      </c>
      <c r="M18" s="17">
        <v>0</v>
      </c>
      <c r="N18" s="17">
        <v>4.5179999999999998</v>
      </c>
      <c r="O18" s="17">
        <f t="shared" si="0"/>
        <v>36.630000000000003</v>
      </c>
      <c r="P18" s="17">
        <f t="shared" si="1"/>
        <v>32.112000000000002</v>
      </c>
      <c r="Q18" s="18">
        <f t="shared" si="2"/>
        <v>1</v>
      </c>
      <c r="R18" s="19">
        <f t="shared" si="3"/>
        <v>6539.6113602391624</v>
      </c>
      <c r="S18" s="5" t="s">
        <v>61</v>
      </c>
      <c r="T18" s="5" t="s">
        <v>62</v>
      </c>
      <c r="U18" s="1"/>
    </row>
    <row r="19" spans="1:21" x14ac:dyDescent="0.25">
      <c r="A19" s="3" t="s">
        <v>8</v>
      </c>
      <c r="B19" s="5" t="s">
        <v>82</v>
      </c>
      <c r="C19" s="5" t="s">
        <v>83</v>
      </c>
      <c r="D19" s="15">
        <v>45071</v>
      </c>
      <c r="E19" s="43">
        <v>102</v>
      </c>
      <c r="F19" s="16">
        <v>67500</v>
      </c>
      <c r="G19" s="43" t="s">
        <v>53</v>
      </c>
      <c r="H19" s="43" t="s">
        <v>54</v>
      </c>
      <c r="I19" s="5" t="s">
        <v>55</v>
      </c>
      <c r="J19" s="43">
        <v>2023013068</v>
      </c>
      <c r="K19" s="5"/>
      <c r="L19" s="17">
        <v>10.119999999999999</v>
      </c>
      <c r="M19" s="17">
        <v>0</v>
      </c>
      <c r="N19" s="17">
        <v>2.6</v>
      </c>
      <c r="O19" s="17">
        <f t="shared" si="0"/>
        <v>12.719999999999999</v>
      </c>
      <c r="P19" s="17">
        <f t="shared" si="1"/>
        <v>10.119999999999999</v>
      </c>
      <c r="Q19" s="18">
        <f t="shared" si="2"/>
        <v>1</v>
      </c>
      <c r="R19" s="19">
        <f t="shared" si="3"/>
        <v>6669.9604743083009</v>
      </c>
      <c r="S19" s="5" t="s">
        <v>84</v>
      </c>
      <c r="T19" s="5" t="s">
        <v>85</v>
      </c>
      <c r="U19" s="1"/>
    </row>
    <row r="20" spans="1:21" x14ac:dyDescent="0.25">
      <c r="A20" s="3" t="s">
        <v>16</v>
      </c>
      <c r="B20" s="5" t="s">
        <v>107</v>
      </c>
      <c r="C20" s="5" t="s">
        <v>108</v>
      </c>
      <c r="D20" s="15">
        <v>45429</v>
      </c>
      <c r="E20" s="43">
        <v>102</v>
      </c>
      <c r="F20" s="60">
        <v>1476600</v>
      </c>
      <c r="G20" s="56" t="s">
        <v>70</v>
      </c>
      <c r="H20" s="43" t="s">
        <v>54</v>
      </c>
      <c r="I20" s="5" t="s">
        <v>55</v>
      </c>
      <c r="J20" s="43">
        <v>2024012645</v>
      </c>
      <c r="K20" s="5"/>
      <c r="L20" s="17">
        <v>206.85</v>
      </c>
      <c r="M20" s="17">
        <v>10.56</v>
      </c>
      <c r="N20" s="17">
        <v>0.97</v>
      </c>
      <c r="O20" s="17">
        <f t="shared" si="0"/>
        <v>218.38</v>
      </c>
      <c r="P20" s="17">
        <f t="shared" si="1"/>
        <v>217.41</v>
      </c>
      <c r="Q20" s="18">
        <f t="shared" si="2"/>
        <v>0.95142817717676276</v>
      </c>
      <c r="R20" s="19">
        <f t="shared" si="3"/>
        <v>6791.7759072719746</v>
      </c>
      <c r="S20" s="5" t="s">
        <v>109</v>
      </c>
      <c r="T20" s="5" t="s">
        <v>110</v>
      </c>
      <c r="U20" s="1"/>
    </row>
    <row r="21" spans="1:21" x14ac:dyDescent="0.25">
      <c r="A21" s="3" t="s">
        <v>11</v>
      </c>
      <c r="B21" s="5" t="s">
        <v>125</v>
      </c>
      <c r="C21" s="5" t="s">
        <v>126</v>
      </c>
      <c r="D21" s="15">
        <v>45408</v>
      </c>
      <c r="E21" s="43">
        <v>102</v>
      </c>
      <c r="F21" s="16">
        <v>248000</v>
      </c>
      <c r="G21" s="43" t="s">
        <v>53</v>
      </c>
      <c r="H21" s="43" t="s">
        <v>54</v>
      </c>
      <c r="I21" s="5" t="s">
        <v>55</v>
      </c>
      <c r="J21" s="43">
        <v>2024011615</v>
      </c>
      <c r="K21" s="5"/>
      <c r="L21" s="17">
        <v>36.5</v>
      </c>
      <c r="M21" s="17">
        <v>0</v>
      </c>
      <c r="N21" s="17">
        <v>3.5</v>
      </c>
      <c r="O21" s="17">
        <f t="shared" si="0"/>
        <v>40</v>
      </c>
      <c r="P21" s="17">
        <f t="shared" si="1"/>
        <v>36.5</v>
      </c>
      <c r="Q21" s="18">
        <f t="shared" si="2"/>
        <v>1</v>
      </c>
      <c r="R21" s="19">
        <f t="shared" si="3"/>
        <v>6794.5205479452052</v>
      </c>
      <c r="S21" s="5" t="s">
        <v>127</v>
      </c>
      <c r="T21" s="5" t="s">
        <v>128</v>
      </c>
      <c r="U21" s="1"/>
    </row>
    <row r="22" spans="1:21" x14ac:dyDescent="0.25">
      <c r="A22" s="3" t="s">
        <v>8</v>
      </c>
      <c r="B22" s="5" t="s">
        <v>86</v>
      </c>
      <c r="C22" s="5" t="s">
        <v>87</v>
      </c>
      <c r="D22" s="15">
        <v>45033</v>
      </c>
      <c r="E22" s="43">
        <v>102</v>
      </c>
      <c r="F22" s="60">
        <v>1186000</v>
      </c>
      <c r="G22" s="56" t="s">
        <v>70</v>
      </c>
      <c r="H22" s="43" t="s">
        <v>54</v>
      </c>
      <c r="I22" s="5" t="s">
        <v>73</v>
      </c>
      <c r="J22" s="43">
        <v>2023009905</v>
      </c>
      <c r="K22" s="5" t="s">
        <v>88</v>
      </c>
      <c r="L22" s="17">
        <v>174.04999999999998</v>
      </c>
      <c r="M22" s="17">
        <v>0</v>
      </c>
      <c r="N22" s="17">
        <v>11.18</v>
      </c>
      <c r="O22" s="17">
        <f t="shared" si="0"/>
        <v>185.23</v>
      </c>
      <c r="P22" s="17">
        <f t="shared" si="1"/>
        <v>174.04999999999998</v>
      </c>
      <c r="Q22" s="18">
        <f t="shared" si="2"/>
        <v>1</v>
      </c>
      <c r="R22" s="19">
        <f t="shared" si="3"/>
        <v>6814.1338695777085</v>
      </c>
      <c r="S22" s="5" t="s">
        <v>89</v>
      </c>
      <c r="T22" s="5" t="s">
        <v>90</v>
      </c>
      <c r="U22" s="1"/>
    </row>
    <row r="23" spans="1:21" x14ac:dyDescent="0.25">
      <c r="A23" s="3" t="s">
        <v>16</v>
      </c>
      <c r="B23" s="5" t="s">
        <v>116</v>
      </c>
      <c r="C23" s="5" t="s">
        <v>117</v>
      </c>
      <c r="D23" s="15">
        <v>45322</v>
      </c>
      <c r="E23" s="43">
        <v>102</v>
      </c>
      <c r="F23" s="60">
        <v>420000</v>
      </c>
      <c r="G23" s="56" t="s">
        <v>70</v>
      </c>
      <c r="H23" s="43" t="s">
        <v>54</v>
      </c>
      <c r="I23" s="5" t="s">
        <v>55</v>
      </c>
      <c r="J23" s="43">
        <v>2024002384</v>
      </c>
      <c r="K23" s="5"/>
      <c r="L23" s="17">
        <v>59.35</v>
      </c>
      <c r="M23" s="17">
        <v>0</v>
      </c>
      <c r="N23" s="17">
        <v>6.44</v>
      </c>
      <c r="O23" s="17">
        <f t="shared" si="0"/>
        <v>65.790000000000006</v>
      </c>
      <c r="P23" s="17">
        <f t="shared" si="1"/>
        <v>59.35</v>
      </c>
      <c r="Q23" s="18">
        <f t="shared" si="2"/>
        <v>1</v>
      </c>
      <c r="R23" s="19">
        <f t="shared" si="3"/>
        <v>7076.6638584667226</v>
      </c>
      <c r="S23" s="5" t="s">
        <v>118</v>
      </c>
      <c r="T23" s="5" t="s">
        <v>72</v>
      </c>
      <c r="U23" s="1"/>
    </row>
    <row r="24" spans="1:21" x14ac:dyDescent="0.25">
      <c r="A24" s="3" t="s">
        <v>11</v>
      </c>
      <c r="B24" s="5" t="s">
        <v>119</v>
      </c>
      <c r="C24" s="5" t="s">
        <v>120</v>
      </c>
      <c r="D24" s="15">
        <v>45548</v>
      </c>
      <c r="E24" s="43">
        <v>102</v>
      </c>
      <c r="F24" s="16">
        <v>322000</v>
      </c>
      <c r="G24" s="43" t="s">
        <v>53</v>
      </c>
      <c r="H24" s="43" t="s">
        <v>54</v>
      </c>
      <c r="I24" s="5" t="s">
        <v>121</v>
      </c>
      <c r="J24" s="43">
        <v>2024022247</v>
      </c>
      <c r="K24" s="5" t="s">
        <v>122</v>
      </c>
      <c r="L24" s="17">
        <v>45.128999999999998</v>
      </c>
      <c r="M24" s="17">
        <v>0</v>
      </c>
      <c r="N24" s="17">
        <v>1.5010000000000001</v>
      </c>
      <c r="O24" s="17">
        <f t="shared" si="0"/>
        <v>46.629999999999995</v>
      </c>
      <c r="P24" s="17">
        <f t="shared" si="1"/>
        <v>45.128999999999998</v>
      </c>
      <c r="Q24" s="18">
        <f t="shared" si="2"/>
        <v>1</v>
      </c>
      <c r="R24" s="19">
        <f t="shared" si="3"/>
        <v>7135.101597642315</v>
      </c>
      <c r="S24" s="5" t="s">
        <v>123</v>
      </c>
      <c r="T24" s="5" t="s">
        <v>124</v>
      </c>
      <c r="U24" s="1"/>
    </row>
    <row r="25" spans="1:21" x14ac:dyDescent="0.25">
      <c r="A25" s="3" t="s">
        <v>8</v>
      </c>
      <c r="B25" s="5" t="s">
        <v>78</v>
      </c>
      <c r="C25" s="5" t="s">
        <v>79</v>
      </c>
      <c r="D25" s="15">
        <v>45496</v>
      </c>
      <c r="E25" s="43">
        <v>102</v>
      </c>
      <c r="F25" s="16">
        <v>285000</v>
      </c>
      <c r="G25" s="43" t="s">
        <v>53</v>
      </c>
      <c r="H25" s="43" t="s">
        <v>67</v>
      </c>
      <c r="I25" s="5" t="s">
        <v>55</v>
      </c>
      <c r="J25" s="43">
        <v>2024017606</v>
      </c>
      <c r="K25" s="5"/>
      <c r="L25" s="17">
        <v>36.549999999999997</v>
      </c>
      <c r="M25" s="17">
        <v>0</v>
      </c>
      <c r="N25" s="17">
        <v>1.61</v>
      </c>
      <c r="O25" s="17">
        <f t="shared" si="0"/>
        <v>38.159999999999997</v>
      </c>
      <c r="P25" s="17">
        <f t="shared" si="1"/>
        <v>36.549999999999997</v>
      </c>
      <c r="Q25" s="18">
        <f t="shared" si="2"/>
        <v>1</v>
      </c>
      <c r="R25" s="19">
        <f t="shared" si="3"/>
        <v>7797.5376196990428</v>
      </c>
      <c r="S25" s="5" t="s">
        <v>80</v>
      </c>
      <c r="T25" s="5" t="s">
        <v>81</v>
      </c>
      <c r="U25" s="1"/>
    </row>
    <row r="26" spans="1:21" s="33" customFormat="1" x14ac:dyDescent="0.25">
      <c r="A26" s="57"/>
      <c r="B26" s="20"/>
      <c r="C26" s="20"/>
      <c r="D26" s="21"/>
      <c r="E26" s="44"/>
      <c r="F26" s="22">
        <f>SUM(F6:F25)</f>
        <v>7233905</v>
      </c>
      <c r="G26" s="44"/>
      <c r="H26" s="44"/>
      <c r="I26" s="20"/>
      <c r="J26" s="44"/>
      <c r="K26" s="20"/>
      <c r="L26" s="23"/>
      <c r="M26" s="23"/>
      <c r="N26" s="23"/>
      <c r="O26" s="23"/>
      <c r="P26" s="23">
        <f>SUM(P6:P25)</f>
        <v>1150.6519999999998</v>
      </c>
      <c r="Q26" s="24"/>
      <c r="R26" s="192">
        <f>AVERAGE(R6:R25)</f>
        <v>6070.1447317004413</v>
      </c>
      <c r="S26" s="20" t="s">
        <v>181</v>
      </c>
      <c r="T26" s="20"/>
      <c r="U26" s="45"/>
    </row>
    <row r="27" spans="1:21" ht="15.75" x14ac:dyDescent="0.25">
      <c r="B27" s="5"/>
      <c r="C27" s="5"/>
      <c r="D27" s="15"/>
      <c r="E27" s="43"/>
      <c r="F27" s="16"/>
      <c r="G27" s="43"/>
      <c r="H27" s="43"/>
      <c r="I27" s="5"/>
      <c r="J27" s="43"/>
      <c r="K27" s="5"/>
      <c r="L27" s="17"/>
      <c r="M27" s="17"/>
      <c r="N27" s="17"/>
      <c r="O27" s="17"/>
      <c r="P27" s="17"/>
      <c r="Q27" s="58"/>
      <c r="R27" s="59">
        <f>+F26/P26</f>
        <v>6286.7878385471895</v>
      </c>
      <c r="S27" s="5" t="s">
        <v>182</v>
      </c>
      <c r="T27" s="5"/>
      <c r="U27" s="49"/>
    </row>
    <row r="28" spans="1:21" x14ac:dyDescent="0.25">
      <c r="B28" s="5"/>
      <c r="C28" s="5"/>
      <c r="D28" s="15"/>
      <c r="E28" s="43"/>
      <c r="F28" s="16"/>
      <c r="G28" s="43"/>
      <c r="H28" s="43"/>
      <c r="I28" s="5"/>
      <c r="J28" s="43"/>
      <c r="K28" s="5"/>
      <c r="L28" s="17"/>
      <c r="M28" s="17"/>
      <c r="N28" s="17"/>
      <c r="O28" s="17"/>
      <c r="P28" s="17"/>
      <c r="Q28" s="18"/>
      <c r="R28" s="191">
        <v>6300</v>
      </c>
      <c r="S28" s="139" t="s">
        <v>183</v>
      </c>
      <c r="T28" s="5"/>
      <c r="U28" s="49"/>
    </row>
    <row r="29" spans="1:21" x14ac:dyDescent="0.25">
      <c r="B29" s="5"/>
      <c r="C29" s="5"/>
      <c r="D29" s="15"/>
      <c r="E29" s="43"/>
      <c r="F29" s="16"/>
      <c r="G29" s="43"/>
      <c r="H29" s="43"/>
      <c r="I29" s="5"/>
      <c r="J29" s="43"/>
      <c r="K29" s="5"/>
      <c r="L29" s="17"/>
      <c r="M29" s="17"/>
      <c r="N29" s="17"/>
      <c r="O29" s="17"/>
      <c r="P29" s="17"/>
      <c r="Q29" s="18"/>
      <c r="R29" s="19"/>
      <c r="S29" s="5"/>
      <c r="T29" s="5"/>
      <c r="U29" s="49"/>
    </row>
    <row r="30" spans="1:21" x14ac:dyDescent="0.25">
      <c r="B30" s="5"/>
      <c r="C30" s="5"/>
      <c r="D30" s="15"/>
      <c r="E30" s="43"/>
      <c r="F30" s="16"/>
      <c r="G30" s="43"/>
      <c r="H30" s="43"/>
      <c r="I30" s="5"/>
      <c r="J30" s="43"/>
      <c r="K30" s="5"/>
      <c r="L30" s="17"/>
      <c r="M30" s="17"/>
      <c r="N30" s="17"/>
      <c r="O30" s="17"/>
      <c r="P30" s="17"/>
      <c r="Q30" s="18"/>
      <c r="R30" s="19"/>
      <c r="S30" s="5"/>
      <c r="T30" s="5"/>
      <c r="U30" s="49"/>
    </row>
    <row r="31" spans="1:21" x14ac:dyDescent="0.25">
      <c r="B31" s="5"/>
      <c r="C31" s="5"/>
      <c r="D31" s="15"/>
      <c r="E31" s="43"/>
      <c r="F31" s="16"/>
      <c r="G31" s="43"/>
      <c r="H31" s="43"/>
      <c r="I31" s="5"/>
      <c r="J31" s="43"/>
      <c r="K31" s="5"/>
      <c r="L31" s="17"/>
      <c r="M31" s="17"/>
      <c r="N31" s="17"/>
      <c r="O31" s="17"/>
      <c r="P31" s="17"/>
      <c r="Q31" s="18"/>
      <c r="R31" s="19"/>
      <c r="S31" s="5"/>
      <c r="T31" s="5"/>
      <c r="U31" s="49"/>
    </row>
    <row r="32" spans="1:21" x14ac:dyDescent="0.25">
      <c r="B32" s="5"/>
      <c r="C32" s="5"/>
      <c r="D32" s="15"/>
      <c r="E32" s="43"/>
      <c r="F32" s="16"/>
      <c r="G32" s="43"/>
      <c r="H32" s="43"/>
      <c r="I32" s="5"/>
      <c r="J32" s="43"/>
      <c r="K32" s="5"/>
      <c r="L32" s="17"/>
      <c r="M32" s="17"/>
      <c r="N32" s="17"/>
      <c r="O32" s="17"/>
      <c r="P32" s="17"/>
      <c r="Q32" s="18"/>
      <c r="R32" s="19"/>
      <c r="S32" s="5"/>
      <c r="T32" s="5"/>
      <c r="U32" s="49"/>
    </row>
    <row r="33" spans="2:21" x14ac:dyDescent="0.25">
      <c r="B33" s="5"/>
      <c r="C33" s="5"/>
      <c r="D33" s="15"/>
      <c r="E33" s="43"/>
      <c r="F33" s="16"/>
      <c r="G33" s="43"/>
      <c r="H33" s="43"/>
      <c r="I33" s="5"/>
      <c r="J33" s="43"/>
      <c r="K33" s="5"/>
      <c r="L33" s="17"/>
      <c r="M33" s="17"/>
      <c r="N33" s="17"/>
      <c r="O33" s="17"/>
      <c r="P33" s="17"/>
      <c r="Q33" s="18"/>
      <c r="R33" s="19"/>
      <c r="S33" s="5"/>
      <c r="T33" s="5"/>
      <c r="U33" s="49"/>
    </row>
    <row r="34" spans="2:21" x14ac:dyDescent="0.25">
      <c r="D34" s="26"/>
      <c r="F34" s="27"/>
      <c r="L34" s="28"/>
      <c r="M34" s="28"/>
      <c r="N34" s="28"/>
      <c r="O34" s="28"/>
      <c r="P34" s="28"/>
      <c r="Q34" s="25"/>
      <c r="R34" s="19"/>
      <c r="U34" s="49"/>
    </row>
    <row r="35" spans="2:21" x14ac:dyDescent="0.25">
      <c r="D35" s="26"/>
      <c r="F35" s="27"/>
      <c r="L35" s="28"/>
      <c r="M35" s="28"/>
      <c r="N35" s="28"/>
      <c r="O35" s="28"/>
      <c r="P35" s="28"/>
      <c r="Q35" s="25"/>
      <c r="R35" s="19"/>
      <c r="U35" s="49"/>
    </row>
    <row r="36" spans="2:21" x14ac:dyDescent="0.25">
      <c r="B36" s="5"/>
      <c r="C36" s="5"/>
      <c r="D36" s="15"/>
      <c r="E36" s="43"/>
      <c r="F36" s="16"/>
      <c r="G36" s="43"/>
      <c r="H36" s="43"/>
      <c r="I36" s="5"/>
      <c r="J36" s="43"/>
      <c r="K36" s="5"/>
      <c r="L36" s="17"/>
      <c r="M36" s="17"/>
      <c r="N36" s="17"/>
      <c r="O36" s="17"/>
      <c r="P36" s="17"/>
      <c r="Q36" s="18"/>
      <c r="R36" s="19"/>
      <c r="S36" s="5"/>
      <c r="T36" s="5"/>
      <c r="U36" s="49"/>
    </row>
    <row r="37" spans="2:21" x14ac:dyDescent="0.25">
      <c r="B37" s="5"/>
      <c r="C37" s="5"/>
      <c r="D37" s="15"/>
      <c r="E37" s="43"/>
      <c r="F37" s="16"/>
      <c r="G37" s="43"/>
      <c r="H37" s="43"/>
      <c r="I37" s="5"/>
      <c r="J37" s="43"/>
      <c r="K37" s="5"/>
      <c r="L37" s="17"/>
      <c r="M37" s="17"/>
      <c r="N37" s="17"/>
      <c r="O37" s="17"/>
      <c r="P37" s="17"/>
      <c r="Q37" s="18"/>
      <c r="R37" s="19"/>
      <c r="S37" s="5"/>
      <c r="T37" s="5"/>
      <c r="U37" s="49"/>
    </row>
    <row r="38" spans="2:21" x14ac:dyDescent="0.25">
      <c r="B38" s="5"/>
      <c r="C38" s="5"/>
      <c r="D38" s="15"/>
      <c r="E38" s="43"/>
      <c r="F38" s="16"/>
      <c r="G38" s="43"/>
      <c r="H38" s="43"/>
      <c r="I38" s="5"/>
      <c r="J38" s="43"/>
      <c r="K38" s="5"/>
      <c r="L38" s="17"/>
      <c r="M38" s="17"/>
      <c r="N38" s="17"/>
      <c r="O38" s="17"/>
      <c r="P38" s="17"/>
      <c r="Q38" s="18"/>
      <c r="R38" s="19"/>
      <c r="S38" s="5"/>
      <c r="T38" s="5"/>
      <c r="U38" s="49"/>
    </row>
    <row r="39" spans="2:21" x14ac:dyDescent="0.25">
      <c r="B39" s="5"/>
      <c r="C39" s="5"/>
      <c r="D39" s="15"/>
      <c r="E39" s="43"/>
      <c r="F39" s="16"/>
      <c r="G39" s="43"/>
      <c r="H39" s="43"/>
      <c r="I39" s="5"/>
      <c r="J39" s="43"/>
      <c r="K39" s="5"/>
      <c r="L39" s="17"/>
      <c r="M39" s="17"/>
      <c r="N39" s="17"/>
      <c r="O39" s="17"/>
      <c r="P39" s="17"/>
      <c r="Q39" s="18"/>
      <c r="R39" s="19"/>
      <c r="S39" s="5"/>
      <c r="T39" s="5"/>
      <c r="U39" s="49"/>
    </row>
    <row r="40" spans="2:21" x14ac:dyDescent="0.25">
      <c r="B40" s="5"/>
      <c r="C40" s="5"/>
      <c r="D40" s="15"/>
      <c r="E40" s="43"/>
      <c r="F40" s="16"/>
      <c r="G40" s="43"/>
      <c r="H40" s="43"/>
      <c r="I40" s="5"/>
      <c r="J40" s="43"/>
      <c r="K40" s="5"/>
      <c r="L40" s="17"/>
      <c r="M40" s="17"/>
      <c r="N40" s="17"/>
      <c r="O40" s="17"/>
      <c r="P40" s="17"/>
      <c r="Q40" s="18"/>
      <c r="R40" s="19"/>
      <c r="S40" s="5"/>
      <c r="T40" s="5"/>
      <c r="U40" s="49"/>
    </row>
    <row r="41" spans="2:21" x14ac:dyDescent="0.25">
      <c r="B41" s="5"/>
      <c r="C41" s="5"/>
      <c r="D41" s="15"/>
      <c r="E41" s="43"/>
      <c r="F41" s="16"/>
      <c r="G41" s="43"/>
      <c r="H41" s="43"/>
      <c r="I41" s="5"/>
      <c r="J41" s="43"/>
      <c r="K41" s="5"/>
      <c r="L41" s="17"/>
      <c r="M41" s="17"/>
      <c r="N41" s="17"/>
      <c r="O41" s="17"/>
      <c r="P41" s="17"/>
      <c r="Q41" s="18"/>
      <c r="R41" s="19"/>
      <c r="S41" s="5"/>
      <c r="T41" s="5"/>
      <c r="U41" s="49"/>
    </row>
    <row r="42" spans="2:21" x14ac:dyDescent="0.25">
      <c r="B42" s="5"/>
      <c r="C42" s="5"/>
      <c r="D42" s="15"/>
      <c r="E42" s="43"/>
      <c r="F42" s="16"/>
      <c r="G42" s="43"/>
      <c r="H42" s="43"/>
      <c r="I42" s="5"/>
      <c r="J42" s="43"/>
      <c r="K42" s="5"/>
      <c r="L42" s="17"/>
      <c r="M42" s="17"/>
      <c r="N42" s="17"/>
      <c r="O42" s="17"/>
      <c r="P42" s="17"/>
      <c r="Q42" s="18"/>
      <c r="R42" s="19"/>
      <c r="S42" s="5"/>
      <c r="T42" s="5"/>
      <c r="U42" s="49"/>
    </row>
    <row r="43" spans="2:21" x14ac:dyDescent="0.25">
      <c r="B43" s="5"/>
      <c r="C43" s="5"/>
      <c r="D43" s="15"/>
      <c r="E43" s="43"/>
      <c r="F43" s="16"/>
      <c r="G43" s="43"/>
      <c r="H43" s="43"/>
      <c r="I43" s="5"/>
      <c r="J43" s="43"/>
      <c r="K43" s="5"/>
      <c r="L43" s="17"/>
      <c r="M43" s="17"/>
      <c r="N43" s="17"/>
      <c r="O43" s="17"/>
      <c r="P43" s="17"/>
      <c r="Q43" s="18"/>
      <c r="R43" s="19"/>
      <c r="S43" s="5"/>
      <c r="T43" s="5"/>
      <c r="U43" s="49"/>
    </row>
    <row r="44" spans="2:21" x14ac:dyDescent="0.25">
      <c r="B44" s="5"/>
      <c r="C44" s="5"/>
      <c r="D44" s="15"/>
      <c r="E44" s="43"/>
      <c r="F44" s="16"/>
      <c r="G44" s="43"/>
      <c r="H44" s="43"/>
      <c r="I44" s="5"/>
      <c r="J44" s="43"/>
      <c r="K44" s="5"/>
      <c r="L44" s="17"/>
      <c r="M44" s="17"/>
      <c r="N44" s="17"/>
      <c r="O44" s="17"/>
      <c r="P44" s="17"/>
      <c r="Q44" s="18"/>
      <c r="R44" s="19"/>
      <c r="S44" s="5"/>
      <c r="T44" s="5"/>
      <c r="U44" s="49"/>
    </row>
    <row r="45" spans="2:21" x14ac:dyDescent="0.25">
      <c r="B45" s="5"/>
      <c r="C45" s="5"/>
      <c r="D45" s="15"/>
      <c r="E45" s="43"/>
      <c r="F45" s="16"/>
      <c r="G45" s="43"/>
      <c r="H45" s="43"/>
      <c r="I45" s="5"/>
      <c r="J45" s="43"/>
      <c r="K45" s="5"/>
      <c r="L45" s="17"/>
      <c r="M45" s="17"/>
      <c r="N45" s="17"/>
      <c r="O45" s="17"/>
      <c r="P45" s="17"/>
      <c r="Q45" s="25"/>
      <c r="R45" s="19"/>
      <c r="S45" s="5"/>
      <c r="T45" s="5"/>
      <c r="U45" s="49"/>
    </row>
    <row r="46" spans="2:21" x14ac:dyDescent="0.25">
      <c r="B46" s="5"/>
      <c r="C46" s="5"/>
      <c r="D46" s="15"/>
      <c r="E46" s="43"/>
      <c r="F46" s="16"/>
      <c r="G46" s="43"/>
      <c r="H46" s="43"/>
      <c r="I46" s="5"/>
      <c r="J46" s="43"/>
      <c r="K46" s="5"/>
      <c r="L46" s="17"/>
      <c r="M46" s="17"/>
      <c r="N46" s="17"/>
      <c r="O46" s="17"/>
      <c r="P46" s="17"/>
      <c r="Q46" s="25"/>
      <c r="R46" s="19"/>
      <c r="S46" s="5"/>
      <c r="T46" s="5"/>
      <c r="U46" s="49"/>
    </row>
    <row r="47" spans="2:21" x14ac:dyDescent="0.25">
      <c r="B47" s="5"/>
      <c r="C47" s="5"/>
      <c r="D47" s="15"/>
      <c r="E47" s="43"/>
      <c r="F47" s="16"/>
      <c r="G47" s="43"/>
      <c r="H47" s="43"/>
      <c r="I47" s="5"/>
      <c r="J47" s="43"/>
      <c r="K47" s="5"/>
      <c r="L47" s="17"/>
      <c r="M47" s="17"/>
      <c r="N47" s="17"/>
      <c r="O47" s="17"/>
      <c r="P47" s="17"/>
      <c r="Q47" s="25"/>
      <c r="R47" s="19"/>
      <c r="S47" s="5"/>
      <c r="T47" s="5"/>
      <c r="U47" s="49"/>
    </row>
    <row r="48" spans="2:21" x14ac:dyDescent="0.25">
      <c r="B48" s="5"/>
      <c r="C48" s="5"/>
      <c r="D48" s="15"/>
      <c r="E48" s="43"/>
      <c r="F48" s="16"/>
      <c r="G48" s="43"/>
      <c r="H48" s="43"/>
      <c r="I48" s="5"/>
      <c r="J48" s="43"/>
      <c r="K48" s="5"/>
      <c r="L48" s="17"/>
      <c r="M48" s="17"/>
      <c r="N48" s="17"/>
      <c r="O48" s="17"/>
      <c r="P48" s="17"/>
      <c r="Q48" s="18"/>
      <c r="R48" s="19"/>
      <c r="S48" s="5"/>
      <c r="T48" s="5"/>
      <c r="U48" s="49"/>
    </row>
    <row r="49" spans="2:21" x14ac:dyDescent="0.25">
      <c r="C49" s="5"/>
      <c r="D49" s="15"/>
      <c r="E49" s="43"/>
      <c r="F49" s="16"/>
      <c r="G49" s="43"/>
      <c r="H49" s="43"/>
      <c r="I49" s="5"/>
      <c r="J49" s="43"/>
      <c r="K49" s="5"/>
      <c r="L49" s="17"/>
      <c r="M49" s="17"/>
      <c r="N49" s="17"/>
      <c r="O49" s="17"/>
      <c r="P49" s="17"/>
      <c r="Q49" s="18"/>
      <c r="R49" s="19"/>
      <c r="S49" s="5"/>
      <c r="T49" s="5"/>
      <c r="U49" s="49"/>
    </row>
    <row r="50" spans="2:21" x14ac:dyDescent="0.25">
      <c r="B50" s="5"/>
      <c r="C50" s="5"/>
      <c r="D50" s="15"/>
      <c r="E50" s="43"/>
      <c r="F50" s="16"/>
      <c r="G50" s="43"/>
      <c r="H50" s="43"/>
      <c r="I50" s="5"/>
      <c r="J50" s="43"/>
      <c r="K50" s="5"/>
      <c r="L50" s="17"/>
      <c r="M50" s="17"/>
      <c r="N50" s="17"/>
      <c r="O50" s="17"/>
      <c r="P50" s="17"/>
      <c r="Q50" s="18"/>
      <c r="R50" s="19"/>
      <c r="S50" s="5"/>
      <c r="T50" s="5"/>
      <c r="U50" s="49"/>
    </row>
    <row r="51" spans="2:21" x14ac:dyDescent="0.25">
      <c r="B51" s="5"/>
      <c r="C51" s="5"/>
      <c r="D51" s="15"/>
      <c r="E51" s="43"/>
      <c r="F51" s="16"/>
      <c r="G51" s="43"/>
      <c r="H51" s="43"/>
      <c r="I51" s="5"/>
      <c r="J51" s="43"/>
      <c r="K51" s="5"/>
      <c r="L51" s="17"/>
      <c r="M51" s="17"/>
      <c r="N51" s="17"/>
      <c r="O51" s="17"/>
      <c r="P51" s="17"/>
      <c r="Q51" s="18"/>
      <c r="R51" s="19"/>
      <c r="S51" s="5"/>
      <c r="T51" s="5"/>
      <c r="U51" s="49"/>
    </row>
    <row r="52" spans="2:21" x14ac:dyDescent="0.25">
      <c r="B52" s="5"/>
      <c r="C52" s="5"/>
      <c r="D52" s="15"/>
      <c r="E52" s="43"/>
      <c r="F52" s="16"/>
      <c r="G52" s="43"/>
      <c r="H52" s="43"/>
      <c r="I52" s="5"/>
      <c r="J52" s="43"/>
      <c r="K52" s="5"/>
      <c r="L52" s="17"/>
      <c r="M52" s="17"/>
      <c r="N52" s="17"/>
      <c r="O52" s="17"/>
      <c r="P52" s="17"/>
      <c r="Q52" s="25"/>
      <c r="R52" s="19"/>
      <c r="S52" s="5"/>
      <c r="T52" s="5"/>
      <c r="U52" s="49"/>
    </row>
    <row r="53" spans="2:21" x14ac:dyDescent="0.25">
      <c r="B53" s="5"/>
      <c r="C53" s="5"/>
      <c r="D53" s="15"/>
      <c r="E53" s="43"/>
      <c r="F53" s="16"/>
      <c r="G53" s="43"/>
      <c r="H53" s="43"/>
      <c r="I53" s="5"/>
      <c r="J53" s="43"/>
      <c r="K53" s="5"/>
      <c r="L53" s="17"/>
      <c r="M53" s="17"/>
      <c r="N53" s="17"/>
      <c r="O53" s="17"/>
      <c r="P53" s="17"/>
      <c r="Q53" s="25"/>
      <c r="R53" s="19"/>
      <c r="S53" s="5"/>
      <c r="T53" s="5"/>
      <c r="U53" s="49"/>
    </row>
    <row r="54" spans="2:21" x14ac:dyDescent="0.25">
      <c r="B54" s="5"/>
      <c r="C54" s="5"/>
      <c r="D54" s="15"/>
      <c r="E54" s="43"/>
      <c r="F54" s="16"/>
      <c r="G54" s="43"/>
      <c r="H54" s="43"/>
      <c r="I54" s="5"/>
      <c r="J54" s="43"/>
      <c r="K54" s="5"/>
      <c r="L54" s="17"/>
      <c r="M54" s="17"/>
      <c r="N54" s="17"/>
      <c r="O54" s="17"/>
      <c r="P54" s="17"/>
      <c r="Q54" s="25"/>
      <c r="R54" s="19"/>
      <c r="S54" s="5"/>
      <c r="T54" s="5"/>
      <c r="U54" s="49"/>
    </row>
    <row r="55" spans="2:21" x14ac:dyDescent="0.25">
      <c r="B55" s="5"/>
      <c r="C55" s="5"/>
      <c r="D55" s="15"/>
      <c r="E55" s="43"/>
      <c r="F55" s="16"/>
      <c r="G55" s="43"/>
      <c r="H55" s="43"/>
      <c r="I55" s="5"/>
      <c r="J55" s="43"/>
      <c r="K55" s="5"/>
      <c r="L55" s="17"/>
      <c r="M55" s="17"/>
      <c r="N55" s="17"/>
      <c r="O55" s="17"/>
      <c r="P55" s="17"/>
      <c r="Q55" s="25"/>
      <c r="R55" s="19"/>
      <c r="S55" s="5"/>
      <c r="T55" s="5"/>
      <c r="U55" s="49"/>
    </row>
    <row r="56" spans="2:21" x14ac:dyDescent="0.25">
      <c r="B56" s="5"/>
      <c r="C56" s="5"/>
      <c r="D56" s="15"/>
      <c r="E56" s="43"/>
      <c r="F56" s="16"/>
      <c r="G56" s="43"/>
      <c r="H56" s="43"/>
      <c r="I56" s="5"/>
      <c r="J56" s="43"/>
      <c r="K56" s="5"/>
      <c r="L56" s="17"/>
      <c r="M56" s="17"/>
      <c r="N56" s="17"/>
      <c r="O56" s="17"/>
      <c r="P56" s="17"/>
      <c r="Q56" s="25"/>
      <c r="R56" s="19"/>
      <c r="S56" s="5"/>
      <c r="T56" s="5"/>
      <c r="U56" s="49"/>
    </row>
    <row r="57" spans="2:21" x14ac:dyDescent="0.25">
      <c r="B57" s="5"/>
      <c r="C57" s="5"/>
      <c r="D57" s="15"/>
      <c r="E57" s="43"/>
      <c r="F57" s="16"/>
      <c r="G57" s="43"/>
      <c r="H57" s="43"/>
      <c r="I57" s="5"/>
      <c r="J57" s="43"/>
      <c r="K57" s="5"/>
      <c r="L57" s="17"/>
      <c r="M57" s="17"/>
      <c r="N57" s="17"/>
      <c r="O57" s="17"/>
      <c r="P57" s="17"/>
      <c r="Q57" s="18"/>
      <c r="R57" s="19"/>
      <c r="S57" s="5"/>
      <c r="T57" s="5"/>
      <c r="U57" s="49"/>
    </row>
    <row r="58" spans="2:21" x14ac:dyDescent="0.25">
      <c r="B58" s="5"/>
      <c r="C58" s="5"/>
      <c r="D58" s="15"/>
      <c r="E58" s="43"/>
      <c r="F58" s="16"/>
      <c r="G58" s="43"/>
      <c r="H58" s="43"/>
      <c r="I58" s="5"/>
      <c r="J58" s="43"/>
      <c r="K58" s="5"/>
      <c r="L58" s="17"/>
      <c r="M58" s="17"/>
      <c r="N58" s="17"/>
      <c r="O58" s="17"/>
      <c r="P58" s="17"/>
      <c r="Q58" s="18"/>
      <c r="R58" s="19"/>
      <c r="S58" s="5"/>
      <c r="T58" s="5"/>
      <c r="U58" s="49"/>
    </row>
    <row r="59" spans="2:21" x14ac:dyDescent="0.25">
      <c r="B59" s="5"/>
      <c r="C59" s="5"/>
      <c r="D59" s="15"/>
      <c r="E59" s="43"/>
      <c r="F59" s="16"/>
      <c r="G59" s="43"/>
      <c r="H59" s="43"/>
      <c r="I59" s="5"/>
      <c r="J59" s="43"/>
      <c r="K59" s="5"/>
      <c r="L59" s="17"/>
      <c r="M59" s="17"/>
      <c r="N59" s="17"/>
      <c r="O59" s="17"/>
      <c r="P59" s="17"/>
      <c r="Q59" s="25"/>
      <c r="R59" s="25"/>
      <c r="S59" s="5"/>
      <c r="T59" s="5"/>
      <c r="U59" s="49"/>
    </row>
    <row r="60" spans="2:21" x14ac:dyDescent="0.25">
      <c r="B60" s="5"/>
      <c r="C60" s="5"/>
      <c r="D60" s="15"/>
      <c r="E60" s="43"/>
      <c r="F60" s="16"/>
      <c r="G60" s="43"/>
      <c r="H60" s="43"/>
      <c r="I60" s="5"/>
      <c r="J60" s="43"/>
      <c r="K60" s="5"/>
      <c r="L60" s="17"/>
      <c r="M60" s="17"/>
      <c r="N60" s="17"/>
      <c r="O60" s="17"/>
      <c r="P60" s="17"/>
      <c r="Q60" s="25"/>
      <c r="R60" s="25"/>
      <c r="S60" s="5"/>
      <c r="T60" s="5"/>
      <c r="U60" s="49"/>
    </row>
    <row r="61" spans="2:21" x14ac:dyDescent="0.25">
      <c r="B61" s="5"/>
      <c r="C61" s="5"/>
      <c r="D61" s="15"/>
      <c r="E61" s="43"/>
      <c r="F61" s="16"/>
      <c r="G61" s="43"/>
      <c r="H61" s="43"/>
      <c r="I61" s="5"/>
      <c r="J61" s="43"/>
      <c r="K61" s="5"/>
      <c r="L61" s="17"/>
      <c r="M61" s="17"/>
      <c r="N61" s="17"/>
      <c r="O61" s="17"/>
      <c r="P61" s="17"/>
      <c r="Q61" s="25"/>
      <c r="R61" s="25"/>
      <c r="S61" s="5"/>
      <c r="T61" s="5"/>
      <c r="U61" s="49"/>
    </row>
    <row r="62" spans="2:21" x14ac:dyDescent="0.25">
      <c r="B62" s="5"/>
      <c r="C62" s="5"/>
      <c r="D62" s="15"/>
      <c r="E62" s="43"/>
      <c r="F62" s="16"/>
      <c r="G62" s="43"/>
      <c r="H62" s="43"/>
      <c r="I62" s="5"/>
      <c r="J62" s="43"/>
      <c r="K62" s="5"/>
      <c r="L62" s="17"/>
      <c r="M62" s="17"/>
      <c r="N62" s="17"/>
      <c r="O62" s="17"/>
      <c r="P62" s="17"/>
      <c r="Q62" s="18"/>
      <c r="R62" s="19"/>
      <c r="S62" s="5"/>
      <c r="T62" s="5"/>
      <c r="U62" s="49"/>
    </row>
    <row r="63" spans="2:21" x14ac:dyDescent="0.25">
      <c r="B63" s="5"/>
      <c r="C63" s="5"/>
      <c r="D63" s="15"/>
      <c r="E63" s="43"/>
      <c r="F63" s="16"/>
      <c r="G63" s="43"/>
      <c r="H63" s="43"/>
      <c r="I63" s="5"/>
      <c r="J63" s="43"/>
      <c r="K63" s="5"/>
      <c r="L63" s="17"/>
      <c r="M63" s="17"/>
      <c r="N63" s="17"/>
      <c r="O63" s="17"/>
      <c r="P63" s="17"/>
      <c r="Q63" s="18"/>
      <c r="R63" s="19"/>
      <c r="S63" s="5"/>
      <c r="T63" s="5"/>
      <c r="U63" s="49"/>
    </row>
    <row r="64" spans="2:21" x14ac:dyDescent="0.25">
      <c r="B64" s="5"/>
      <c r="C64" s="5"/>
      <c r="D64" s="15"/>
      <c r="E64" s="43"/>
      <c r="F64" s="16"/>
      <c r="G64" s="43"/>
      <c r="H64" s="43"/>
      <c r="I64" s="5"/>
      <c r="J64" s="43"/>
      <c r="K64" s="5"/>
      <c r="L64" s="17"/>
      <c r="M64" s="17"/>
      <c r="N64" s="17"/>
      <c r="O64" s="17"/>
      <c r="P64" s="17"/>
      <c r="Q64" s="25"/>
      <c r="R64" s="25"/>
      <c r="S64" s="5"/>
      <c r="T64" s="5"/>
      <c r="U64" s="49"/>
    </row>
    <row r="65" spans="2:21" x14ac:dyDescent="0.25">
      <c r="B65" s="5"/>
      <c r="C65" s="5"/>
      <c r="D65" s="15"/>
      <c r="E65" s="43"/>
      <c r="F65" s="16"/>
      <c r="G65" s="43"/>
      <c r="H65" s="43"/>
      <c r="I65" s="5"/>
      <c r="J65" s="43"/>
      <c r="K65" s="5"/>
      <c r="L65" s="17"/>
      <c r="M65" s="17"/>
      <c r="N65" s="17"/>
      <c r="O65" s="17"/>
      <c r="P65" s="17"/>
      <c r="Q65" s="25"/>
      <c r="R65" s="25"/>
      <c r="S65" s="5"/>
      <c r="T65" s="5"/>
      <c r="U65" s="49"/>
    </row>
    <row r="66" spans="2:21" x14ac:dyDescent="0.25">
      <c r="B66" s="5"/>
      <c r="C66" s="5"/>
      <c r="D66" s="15"/>
      <c r="E66" s="43"/>
      <c r="F66" s="16"/>
      <c r="G66" s="43"/>
      <c r="H66" s="43"/>
      <c r="I66" s="5"/>
      <c r="J66" s="43"/>
      <c r="K66" s="5"/>
      <c r="L66" s="17"/>
      <c r="M66" s="17"/>
      <c r="N66" s="17"/>
      <c r="O66" s="17"/>
      <c r="P66" s="17"/>
      <c r="Q66" s="18"/>
      <c r="R66" s="19"/>
      <c r="S66" s="5"/>
      <c r="T66" s="5"/>
      <c r="U66" s="49"/>
    </row>
    <row r="67" spans="2:21" x14ac:dyDescent="0.25">
      <c r="B67" s="5"/>
      <c r="C67" s="5"/>
      <c r="D67" s="15"/>
      <c r="E67" s="43"/>
      <c r="F67" s="16"/>
      <c r="G67" s="43"/>
      <c r="H67" s="43"/>
      <c r="I67" s="5"/>
      <c r="J67" s="43"/>
      <c r="K67" s="5"/>
      <c r="L67" s="17"/>
      <c r="M67" s="17"/>
      <c r="N67" s="17"/>
      <c r="O67" s="17"/>
      <c r="P67" s="17"/>
      <c r="Q67" s="18"/>
      <c r="R67" s="19"/>
      <c r="S67" s="5"/>
      <c r="T67" s="5"/>
      <c r="U67" s="49"/>
    </row>
    <row r="68" spans="2:21" x14ac:dyDescent="0.25">
      <c r="B68" s="5"/>
      <c r="C68" s="5"/>
      <c r="D68" s="15"/>
      <c r="E68" s="43"/>
      <c r="F68" s="16"/>
      <c r="G68" s="43"/>
      <c r="H68" s="43"/>
      <c r="I68" s="5"/>
      <c r="J68" s="43"/>
      <c r="K68" s="5"/>
      <c r="L68" s="17"/>
      <c r="M68" s="17"/>
      <c r="N68" s="17"/>
      <c r="O68" s="17"/>
      <c r="P68" s="17"/>
      <c r="Q68" s="18"/>
      <c r="R68" s="19"/>
      <c r="S68" s="5"/>
      <c r="T68" s="5"/>
      <c r="U68" s="49"/>
    </row>
    <row r="69" spans="2:21" x14ac:dyDescent="0.25">
      <c r="B69" s="5"/>
      <c r="C69" s="5"/>
      <c r="D69" s="15"/>
      <c r="E69" s="43"/>
      <c r="F69" s="16"/>
      <c r="G69" s="43"/>
      <c r="H69" s="43"/>
      <c r="I69" s="5"/>
      <c r="J69" s="43"/>
      <c r="K69" s="5"/>
      <c r="L69" s="17"/>
      <c r="M69" s="17"/>
      <c r="N69" s="17"/>
      <c r="O69" s="17"/>
      <c r="P69" s="17"/>
      <c r="Q69" s="25"/>
      <c r="R69" s="25"/>
      <c r="S69" s="5"/>
      <c r="T69" s="5"/>
      <c r="U69" s="49"/>
    </row>
    <row r="70" spans="2:21" x14ac:dyDescent="0.25">
      <c r="B70" s="5"/>
      <c r="C70" s="5"/>
      <c r="D70" s="15"/>
      <c r="E70" s="43"/>
      <c r="F70" s="16"/>
      <c r="G70" s="43"/>
      <c r="H70" s="43"/>
      <c r="I70" s="5"/>
      <c r="J70" s="43"/>
      <c r="K70" s="5"/>
      <c r="L70" s="17"/>
      <c r="M70" s="17"/>
      <c r="N70" s="17"/>
      <c r="O70" s="17"/>
      <c r="P70" s="17"/>
      <c r="Q70" s="25"/>
      <c r="R70" s="25"/>
      <c r="S70" s="5"/>
      <c r="T70" s="5"/>
      <c r="U70" s="49"/>
    </row>
    <row r="71" spans="2:21" x14ac:dyDescent="0.25">
      <c r="B71" s="5"/>
      <c r="C71" s="5"/>
      <c r="D71" s="15"/>
      <c r="E71" s="43"/>
      <c r="F71" s="16"/>
      <c r="G71" s="43"/>
      <c r="H71" s="43"/>
      <c r="I71" s="5"/>
      <c r="J71" s="43"/>
      <c r="K71" s="5"/>
      <c r="L71" s="17"/>
      <c r="M71" s="17"/>
      <c r="N71" s="17"/>
      <c r="O71" s="17"/>
      <c r="P71" s="17"/>
      <c r="Q71" s="25"/>
      <c r="R71" s="25"/>
      <c r="S71" s="5"/>
      <c r="T71" s="5"/>
      <c r="U71" s="49"/>
    </row>
    <row r="72" spans="2:21" x14ac:dyDescent="0.25">
      <c r="B72" s="5"/>
      <c r="C72" s="5"/>
      <c r="D72" s="15"/>
      <c r="E72" s="43"/>
      <c r="F72" s="16"/>
      <c r="G72" s="43"/>
      <c r="H72" s="43"/>
      <c r="I72" s="5"/>
      <c r="J72" s="43"/>
      <c r="K72" s="5"/>
      <c r="L72" s="17"/>
      <c r="M72" s="17"/>
      <c r="N72" s="17"/>
      <c r="O72" s="17"/>
      <c r="P72" s="17"/>
      <c r="Q72" s="18"/>
      <c r="R72" s="19"/>
      <c r="S72" s="5"/>
      <c r="T72" s="5"/>
      <c r="U72" s="49"/>
    </row>
    <row r="73" spans="2:21" x14ac:dyDescent="0.25">
      <c r="B73" s="5"/>
      <c r="C73" s="5"/>
      <c r="D73" s="15"/>
      <c r="E73" s="43"/>
      <c r="F73" s="16"/>
      <c r="G73" s="43"/>
      <c r="H73" s="43"/>
      <c r="I73" s="5"/>
      <c r="J73" s="43"/>
      <c r="K73" s="5"/>
      <c r="L73" s="17"/>
      <c r="M73" s="17"/>
      <c r="N73" s="17"/>
      <c r="O73" s="17"/>
      <c r="P73" s="17"/>
      <c r="Q73" s="18"/>
      <c r="R73" s="19"/>
      <c r="S73" s="5"/>
      <c r="T73" s="5"/>
      <c r="U73" s="49"/>
    </row>
    <row r="74" spans="2:21" x14ac:dyDescent="0.25">
      <c r="B74" s="5"/>
      <c r="C74" s="5"/>
      <c r="D74" s="15"/>
      <c r="E74" s="43"/>
      <c r="F74" s="34"/>
      <c r="G74" s="43"/>
      <c r="H74" s="43"/>
      <c r="I74" s="5"/>
      <c r="J74" s="43"/>
      <c r="K74" s="5"/>
      <c r="L74" s="35"/>
      <c r="M74" s="35"/>
      <c r="N74" s="35"/>
      <c r="O74" s="35"/>
      <c r="P74" s="35"/>
      <c r="Q74" s="36"/>
      <c r="R74" s="37"/>
      <c r="S74" s="5"/>
      <c r="T74" s="5"/>
      <c r="U74" s="52"/>
    </row>
    <row r="75" spans="2:21" x14ac:dyDescent="0.25">
      <c r="B75" s="5"/>
      <c r="C75" s="5"/>
      <c r="D75" s="15"/>
      <c r="E75" s="43"/>
      <c r="F75" s="16"/>
      <c r="G75" s="43"/>
      <c r="H75" s="43"/>
      <c r="I75" s="5"/>
      <c r="J75" s="43"/>
      <c r="K75" s="5"/>
      <c r="L75" s="17"/>
      <c r="M75" s="17"/>
      <c r="N75" s="17"/>
      <c r="O75" s="17"/>
      <c r="P75" s="17"/>
      <c r="Q75" s="18"/>
      <c r="R75" s="19"/>
      <c r="S75" s="5"/>
      <c r="T75" s="5"/>
      <c r="U75" s="49"/>
    </row>
    <row r="76" spans="2:21" x14ac:dyDescent="0.25">
      <c r="B76" s="5"/>
      <c r="C76" s="5"/>
      <c r="D76" s="15"/>
      <c r="E76" s="43"/>
      <c r="F76" s="16"/>
      <c r="G76" s="43"/>
      <c r="H76" s="43"/>
      <c r="I76" s="5"/>
      <c r="J76" s="43"/>
      <c r="K76" s="5"/>
      <c r="L76" s="17"/>
      <c r="M76" s="17"/>
      <c r="N76" s="17"/>
      <c r="O76" s="17"/>
      <c r="P76" s="17"/>
      <c r="Q76" s="18"/>
      <c r="R76" s="19"/>
      <c r="S76" s="5"/>
      <c r="T76" s="5"/>
      <c r="U76" s="49"/>
    </row>
    <row r="77" spans="2:21" x14ac:dyDescent="0.25">
      <c r="B77" s="5"/>
      <c r="C77" s="5"/>
      <c r="D77" s="15"/>
      <c r="E77" s="43"/>
      <c r="F77" s="16"/>
      <c r="G77" s="43"/>
      <c r="H77" s="43"/>
      <c r="I77" s="5"/>
      <c r="J77" s="43"/>
      <c r="K77" s="5"/>
      <c r="L77" s="17"/>
      <c r="M77" s="17"/>
      <c r="N77" s="17"/>
      <c r="O77" s="17"/>
      <c r="P77" s="17"/>
      <c r="Q77" s="18"/>
      <c r="R77" s="19"/>
      <c r="S77" s="5"/>
      <c r="T77" s="5"/>
      <c r="U77" s="49"/>
    </row>
    <row r="78" spans="2:21" x14ac:dyDescent="0.25">
      <c r="B78" s="5"/>
      <c r="C78" s="5"/>
      <c r="D78" s="15"/>
      <c r="E78" s="43"/>
      <c r="F78" s="16"/>
      <c r="G78" s="43"/>
      <c r="H78" s="43"/>
      <c r="I78" s="5"/>
      <c r="J78" s="43"/>
      <c r="K78" s="5"/>
      <c r="L78" s="17"/>
      <c r="M78" s="17"/>
      <c r="N78" s="17"/>
      <c r="O78" s="17"/>
      <c r="P78" s="17"/>
      <c r="Q78" s="18"/>
      <c r="R78" s="19"/>
      <c r="S78" s="5"/>
      <c r="T78" s="5"/>
      <c r="U78" s="49"/>
    </row>
    <row r="79" spans="2:21" x14ac:dyDescent="0.25">
      <c r="B79" s="5"/>
      <c r="C79" s="5"/>
      <c r="D79" s="15"/>
      <c r="E79" s="43"/>
      <c r="F79" s="16"/>
      <c r="G79" s="43"/>
      <c r="H79" s="43"/>
      <c r="I79" s="5"/>
      <c r="J79" s="43"/>
      <c r="K79" s="5"/>
      <c r="L79" s="17"/>
      <c r="M79" s="17"/>
      <c r="N79" s="17"/>
      <c r="O79" s="17"/>
      <c r="P79" s="17"/>
      <c r="Q79" s="18"/>
      <c r="R79" s="19"/>
      <c r="S79" s="5"/>
      <c r="T79" s="5"/>
      <c r="U79" s="49"/>
    </row>
    <row r="80" spans="2:21" x14ac:dyDescent="0.25">
      <c r="B80" s="5"/>
      <c r="C80" s="5"/>
      <c r="D80" s="15"/>
      <c r="E80" s="43"/>
      <c r="F80" s="16"/>
      <c r="G80" s="43"/>
      <c r="H80" s="43"/>
      <c r="I80" s="5"/>
      <c r="J80" s="43"/>
      <c r="K80" s="5"/>
      <c r="L80" s="17"/>
      <c r="M80" s="17"/>
      <c r="N80" s="17"/>
      <c r="O80" s="17"/>
      <c r="P80" s="17"/>
      <c r="Q80" s="18"/>
      <c r="R80" s="19"/>
      <c r="S80" s="5"/>
      <c r="T80" s="5"/>
      <c r="U80" s="49"/>
    </row>
    <row r="81" spans="2:21" x14ac:dyDescent="0.25">
      <c r="B81" s="5"/>
      <c r="C81" s="5"/>
      <c r="D81" s="15"/>
      <c r="E81" s="43"/>
      <c r="F81" s="16"/>
      <c r="G81" s="43"/>
      <c r="H81" s="43"/>
      <c r="I81" s="5"/>
      <c r="J81" s="43"/>
      <c r="K81" s="5"/>
      <c r="L81" s="17"/>
      <c r="M81" s="17"/>
      <c r="N81" s="17"/>
      <c r="O81" s="17"/>
      <c r="P81" s="17"/>
      <c r="Q81" s="18"/>
      <c r="R81" s="19"/>
      <c r="S81" s="5"/>
      <c r="T81" s="5"/>
      <c r="U81" s="49"/>
    </row>
    <row r="82" spans="2:21" x14ac:dyDescent="0.25">
      <c r="B82" s="5"/>
      <c r="C82" s="5"/>
      <c r="D82" s="15"/>
      <c r="E82" s="43"/>
      <c r="F82" s="16"/>
      <c r="G82" s="43"/>
      <c r="H82" s="43"/>
      <c r="I82" s="5"/>
      <c r="J82" s="43"/>
      <c r="K82" s="5"/>
      <c r="L82" s="17"/>
      <c r="M82" s="17"/>
      <c r="N82" s="17"/>
      <c r="O82" s="17"/>
      <c r="P82" s="17"/>
      <c r="Q82" s="18"/>
      <c r="R82" s="19"/>
      <c r="S82" s="5"/>
      <c r="T82" s="5"/>
      <c r="U82" s="49"/>
    </row>
    <row r="83" spans="2:21" x14ac:dyDescent="0.25">
      <c r="C83" s="26"/>
      <c r="D83" s="1"/>
      <c r="E83" s="46"/>
      <c r="F83" s="1"/>
      <c r="H83" s="54"/>
      <c r="L83" s="48"/>
      <c r="M83" s="48"/>
      <c r="N83" s="48"/>
      <c r="O83" s="48"/>
      <c r="P83" s="48"/>
      <c r="Q83" s="32"/>
      <c r="R83" s="47"/>
      <c r="T83" s="5"/>
      <c r="U83"/>
    </row>
    <row r="85" spans="2:21" x14ac:dyDescent="0.25">
      <c r="D85" s="26"/>
      <c r="F85" s="27"/>
      <c r="L85" s="28"/>
      <c r="M85" s="28"/>
      <c r="N85" s="28"/>
      <c r="O85" s="28"/>
      <c r="P85" s="28"/>
      <c r="Q85" s="29"/>
      <c r="R85" s="19"/>
      <c r="U85" s="49"/>
    </row>
    <row r="86" spans="2:21" x14ac:dyDescent="0.25">
      <c r="B86" s="5"/>
      <c r="C86" s="5"/>
      <c r="D86" s="15"/>
      <c r="E86" s="43"/>
      <c r="F86" s="16"/>
      <c r="G86" s="43"/>
      <c r="H86" s="43"/>
      <c r="I86" s="5"/>
      <c r="J86" s="43"/>
      <c r="K86" s="5"/>
      <c r="L86" s="17"/>
      <c r="M86" s="17"/>
      <c r="N86" s="17"/>
      <c r="O86" s="17"/>
      <c r="P86" s="17"/>
      <c r="Q86" s="18"/>
      <c r="R86" s="19"/>
      <c r="S86" s="5"/>
      <c r="T86" s="5"/>
      <c r="U86" s="49"/>
    </row>
    <row r="87" spans="2:21" x14ac:dyDescent="0.25">
      <c r="D87" s="26"/>
      <c r="F87" s="27"/>
      <c r="L87" s="28"/>
      <c r="M87" s="28"/>
      <c r="N87" s="28"/>
      <c r="O87" s="28"/>
      <c r="P87" s="28"/>
      <c r="Q87" s="29"/>
      <c r="R87" s="19"/>
      <c r="U87" s="49"/>
    </row>
    <row r="88" spans="2:21" x14ac:dyDescent="0.25">
      <c r="B88" s="5"/>
      <c r="C88" s="5"/>
      <c r="D88" s="15"/>
      <c r="E88" s="43"/>
      <c r="F88" s="16"/>
      <c r="G88" s="43"/>
      <c r="H88" s="43"/>
      <c r="I88" s="5"/>
      <c r="J88" s="43"/>
      <c r="K88" s="5"/>
      <c r="L88" s="17"/>
      <c r="M88" s="17"/>
      <c r="N88" s="17"/>
      <c r="O88" s="17"/>
      <c r="P88" s="17"/>
      <c r="Q88" s="18"/>
      <c r="R88" s="19"/>
      <c r="S88" s="5"/>
      <c r="T88" s="5"/>
      <c r="U88" s="49"/>
    </row>
    <row r="90" spans="2:21" x14ac:dyDescent="0.25">
      <c r="B90" s="5"/>
      <c r="C90" s="5"/>
      <c r="D90" s="15"/>
      <c r="E90" s="43"/>
      <c r="F90" s="16"/>
      <c r="G90" s="43"/>
      <c r="H90" s="43"/>
      <c r="I90" s="5"/>
      <c r="J90" s="43"/>
      <c r="K90" s="5"/>
      <c r="L90" s="17"/>
      <c r="M90" s="17"/>
      <c r="N90" s="17"/>
      <c r="O90" s="17"/>
      <c r="P90" s="17"/>
      <c r="Q90" s="18"/>
      <c r="R90" s="19"/>
      <c r="S90" s="5"/>
      <c r="T90" s="5"/>
      <c r="U90" s="49"/>
    </row>
    <row r="91" spans="2:21" x14ac:dyDescent="0.25">
      <c r="B91" s="5"/>
      <c r="C91" s="5"/>
      <c r="D91" s="15"/>
      <c r="E91" s="43"/>
      <c r="F91" s="16"/>
      <c r="G91" s="43"/>
      <c r="H91" s="43"/>
      <c r="I91" s="5"/>
      <c r="J91" s="43"/>
      <c r="K91" s="5"/>
      <c r="L91" s="17"/>
      <c r="M91" s="17"/>
      <c r="N91" s="17"/>
      <c r="O91" s="17"/>
      <c r="P91" s="17"/>
      <c r="Q91" s="18"/>
      <c r="R91" s="19"/>
      <c r="S91" s="5"/>
      <c r="T91" s="5"/>
      <c r="U91" s="49"/>
    </row>
    <row r="92" spans="2:21" x14ac:dyDescent="0.25">
      <c r="B92" s="5"/>
      <c r="C92" s="5"/>
      <c r="D92" s="15"/>
      <c r="E92" s="43"/>
      <c r="F92" s="34"/>
      <c r="G92" s="43"/>
      <c r="H92" s="43"/>
      <c r="I92" s="5"/>
      <c r="J92" s="43"/>
      <c r="K92" s="5"/>
      <c r="L92" s="35"/>
      <c r="M92" s="35"/>
      <c r="N92" s="35"/>
      <c r="O92" s="35"/>
      <c r="P92" s="35"/>
      <c r="Q92" s="36"/>
      <c r="R92" s="37"/>
      <c r="S92" s="5"/>
      <c r="T92" s="5"/>
      <c r="U92" s="52"/>
    </row>
    <row r="93" spans="2:21" x14ac:dyDescent="0.25">
      <c r="B93" s="5"/>
      <c r="C93" s="5"/>
      <c r="D93" s="15"/>
      <c r="E93" s="43"/>
      <c r="F93" s="34"/>
      <c r="G93" s="43"/>
      <c r="H93" s="43"/>
      <c r="I93" s="5"/>
      <c r="J93" s="43"/>
      <c r="K93" s="5"/>
      <c r="L93" s="35"/>
      <c r="M93" s="35"/>
      <c r="N93" s="35"/>
      <c r="O93" s="35"/>
      <c r="P93" s="35"/>
      <c r="Q93" s="36"/>
      <c r="R93" s="37"/>
      <c r="S93" s="5"/>
      <c r="T93" s="5"/>
      <c r="U93" s="52"/>
    </row>
    <row r="94" spans="2:21" x14ac:dyDescent="0.25">
      <c r="B94" s="5"/>
      <c r="C94" s="5"/>
      <c r="D94" s="15"/>
      <c r="E94" s="43"/>
      <c r="F94" s="34"/>
      <c r="G94" s="43"/>
      <c r="H94" s="43"/>
      <c r="I94" s="5"/>
      <c r="J94" s="43"/>
      <c r="K94" s="5"/>
      <c r="L94" s="35"/>
      <c r="M94" s="35"/>
      <c r="N94" s="35"/>
      <c r="O94" s="35"/>
      <c r="P94" s="35"/>
      <c r="Q94" s="36"/>
      <c r="R94" s="37"/>
      <c r="S94" s="5"/>
      <c r="T94" s="5"/>
      <c r="U94" s="52"/>
    </row>
    <row r="95" spans="2:21" x14ac:dyDescent="0.25">
      <c r="B95" s="5"/>
      <c r="C95" s="5"/>
      <c r="D95" s="15"/>
      <c r="E95" s="43"/>
      <c r="F95" s="16"/>
      <c r="G95" s="43"/>
      <c r="H95" s="43"/>
      <c r="I95" s="5"/>
      <c r="J95" s="43"/>
      <c r="K95" s="5"/>
      <c r="L95" s="17"/>
      <c r="M95" s="17"/>
      <c r="N95" s="17"/>
      <c r="O95" s="17"/>
      <c r="P95" s="17"/>
      <c r="Q95" s="18"/>
      <c r="R95" s="19"/>
      <c r="S95" s="5"/>
      <c r="T95" s="5"/>
      <c r="U95" s="49"/>
    </row>
    <row r="96" spans="2:21" x14ac:dyDescent="0.25">
      <c r="B96" s="5"/>
      <c r="C96" s="5"/>
      <c r="D96" s="15"/>
      <c r="E96" s="43"/>
      <c r="F96" s="16"/>
      <c r="G96" s="43"/>
      <c r="H96" s="43"/>
      <c r="I96" s="5"/>
      <c r="J96" s="43"/>
      <c r="K96" s="5"/>
      <c r="L96" s="17"/>
      <c r="M96" s="17"/>
      <c r="N96" s="17"/>
      <c r="O96" s="17"/>
      <c r="P96" s="17"/>
      <c r="Q96" s="18"/>
      <c r="R96" s="19"/>
      <c r="S96" s="5"/>
      <c r="T96" s="5"/>
      <c r="U96" s="49"/>
    </row>
    <row r="97" spans="2:21" x14ac:dyDescent="0.25">
      <c r="B97" s="5"/>
      <c r="C97" s="5"/>
      <c r="D97" s="15"/>
      <c r="E97" s="43"/>
      <c r="F97" s="16"/>
      <c r="G97" s="43"/>
      <c r="H97" s="43"/>
      <c r="I97" s="5"/>
      <c r="J97" s="43"/>
      <c r="K97" s="5"/>
      <c r="L97" s="17"/>
      <c r="M97" s="17"/>
      <c r="N97" s="17"/>
      <c r="O97" s="17"/>
      <c r="P97" s="17"/>
      <c r="Q97" s="18"/>
      <c r="R97" s="19"/>
      <c r="S97" s="5"/>
      <c r="T97" s="5"/>
      <c r="U97" s="49"/>
    </row>
    <row r="98" spans="2:21" x14ac:dyDescent="0.25">
      <c r="B98" s="5"/>
      <c r="C98" s="5"/>
      <c r="D98" s="15"/>
      <c r="E98" s="43"/>
      <c r="F98" s="16"/>
      <c r="G98" s="43"/>
      <c r="H98" s="43"/>
      <c r="I98" s="5"/>
      <c r="J98" s="43"/>
      <c r="K98" s="5"/>
      <c r="L98" s="17"/>
      <c r="M98" s="17"/>
      <c r="N98" s="17"/>
      <c r="O98" s="17"/>
      <c r="P98" s="17"/>
      <c r="Q98" s="18"/>
      <c r="R98" s="19"/>
      <c r="S98" s="5"/>
      <c r="T98" s="5"/>
      <c r="U98" s="49"/>
    </row>
    <row r="99" spans="2:21" x14ac:dyDescent="0.25">
      <c r="B99" s="5"/>
      <c r="C99" s="5"/>
      <c r="D99" s="15"/>
      <c r="E99" s="43"/>
      <c r="F99" s="16"/>
      <c r="G99" s="43"/>
      <c r="H99" s="43"/>
      <c r="I99" s="5"/>
      <c r="J99" s="43"/>
      <c r="K99" s="5"/>
      <c r="L99" s="17"/>
      <c r="M99" s="17"/>
      <c r="N99" s="17"/>
      <c r="O99" s="17"/>
      <c r="P99" s="17"/>
      <c r="Q99" s="18"/>
      <c r="R99" s="19"/>
      <c r="S99" s="5"/>
      <c r="T99" s="5"/>
      <c r="U99" s="49"/>
    </row>
    <row r="100" spans="2:21" x14ac:dyDescent="0.25">
      <c r="B100" s="5"/>
      <c r="C100" s="5"/>
      <c r="D100" s="15"/>
      <c r="E100" s="43"/>
      <c r="F100" s="16"/>
      <c r="G100" s="43"/>
      <c r="H100" s="43"/>
      <c r="I100" s="5"/>
      <c r="J100" s="43"/>
      <c r="K100" s="5"/>
      <c r="L100" s="17"/>
      <c r="M100" s="17"/>
      <c r="N100" s="17"/>
      <c r="O100" s="17"/>
      <c r="P100" s="17"/>
      <c r="Q100" s="25"/>
      <c r="R100" s="19"/>
      <c r="S100" s="5"/>
      <c r="T100" s="5"/>
      <c r="U100" s="49"/>
    </row>
    <row r="101" spans="2:21" x14ac:dyDescent="0.25">
      <c r="B101" s="5"/>
      <c r="C101" s="5"/>
      <c r="D101" s="15"/>
      <c r="E101" s="43"/>
      <c r="F101" s="16"/>
      <c r="G101" s="43"/>
      <c r="H101" s="43"/>
      <c r="I101" s="5"/>
      <c r="J101" s="43"/>
      <c r="K101" s="5"/>
      <c r="L101" s="17"/>
      <c r="M101" s="17"/>
      <c r="N101" s="17"/>
      <c r="O101" s="17"/>
      <c r="P101" s="17"/>
      <c r="Q101" s="25"/>
      <c r="R101" s="19"/>
      <c r="S101" s="5"/>
      <c r="T101" s="5"/>
      <c r="U101" s="49"/>
    </row>
    <row r="102" spans="2:21" x14ac:dyDescent="0.25">
      <c r="B102" s="5"/>
      <c r="C102" s="5"/>
      <c r="D102" s="15"/>
      <c r="E102" s="43"/>
      <c r="F102" s="16"/>
      <c r="G102" s="43"/>
      <c r="H102" s="43"/>
      <c r="I102" s="5"/>
      <c r="J102" s="43"/>
      <c r="K102" s="5"/>
      <c r="L102" s="17"/>
      <c r="M102" s="17"/>
      <c r="N102" s="17"/>
      <c r="O102" s="17"/>
      <c r="P102" s="17"/>
      <c r="Q102" s="25"/>
      <c r="R102" s="19"/>
      <c r="S102" s="5"/>
      <c r="T102" s="5"/>
      <c r="U102" s="49"/>
    </row>
    <row r="104" spans="2:21" x14ac:dyDescent="0.25">
      <c r="B104" s="5"/>
      <c r="C104" s="5"/>
      <c r="D104" s="15"/>
      <c r="E104" s="43"/>
      <c r="F104" s="16"/>
      <c r="G104" s="43"/>
      <c r="H104" s="43"/>
      <c r="I104" s="5"/>
      <c r="J104" s="43"/>
      <c r="K104" s="5"/>
      <c r="L104" s="17"/>
      <c r="M104" s="17"/>
      <c r="N104" s="17"/>
      <c r="O104" s="17"/>
      <c r="P104" s="17"/>
      <c r="Q104" s="25"/>
      <c r="R104" s="19"/>
      <c r="S104" s="5"/>
      <c r="T104" s="5"/>
      <c r="U104" s="49"/>
    </row>
    <row r="105" spans="2:21" x14ac:dyDescent="0.25">
      <c r="B105" s="5"/>
      <c r="C105" s="5"/>
      <c r="D105" s="15"/>
      <c r="E105" s="43"/>
      <c r="F105" s="16"/>
      <c r="G105" s="43"/>
      <c r="H105" s="43"/>
      <c r="I105" s="5"/>
      <c r="J105" s="43"/>
      <c r="K105" s="5"/>
      <c r="L105" s="17"/>
      <c r="M105" s="17"/>
      <c r="N105" s="17"/>
      <c r="O105" s="17"/>
      <c r="P105" s="17"/>
      <c r="Q105" s="25"/>
      <c r="R105" s="19"/>
      <c r="S105" s="5"/>
      <c r="T105" s="5"/>
      <c r="U105" s="49"/>
    </row>
    <row r="106" spans="2:21" x14ac:dyDescent="0.25">
      <c r="B106" s="5"/>
      <c r="C106" s="5"/>
      <c r="D106" s="15"/>
      <c r="E106" s="43"/>
      <c r="F106" s="16"/>
      <c r="G106" s="43"/>
      <c r="H106" s="43"/>
      <c r="I106" s="5"/>
      <c r="J106" s="43"/>
      <c r="K106" s="5"/>
      <c r="L106" s="17"/>
      <c r="M106" s="17"/>
      <c r="N106" s="17"/>
      <c r="O106" s="17"/>
      <c r="P106" s="17"/>
      <c r="Q106" s="18"/>
      <c r="R106" s="19"/>
      <c r="S106" s="5"/>
      <c r="T106" s="5"/>
      <c r="U106" s="49"/>
    </row>
    <row r="107" spans="2:21" x14ac:dyDescent="0.25">
      <c r="B107" s="5"/>
      <c r="C107" s="5"/>
      <c r="D107" s="15"/>
      <c r="E107" s="43"/>
      <c r="F107" s="16"/>
      <c r="G107" s="43"/>
      <c r="H107" s="43"/>
      <c r="I107" s="5"/>
      <c r="J107" s="43"/>
      <c r="K107" s="5"/>
      <c r="L107" s="17"/>
      <c r="M107" s="17"/>
      <c r="N107" s="17"/>
      <c r="O107" s="17"/>
      <c r="P107" s="17"/>
      <c r="Q107" s="18"/>
      <c r="R107" s="19"/>
      <c r="S107" s="5"/>
      <c r="T107" s="5"/>
      <c r="U107" s="49"/>
    </row>
    <row r="108" spans="2:21" x14ac:dyDescent="0.25">
      <c r="B108" s="5"/>
      <c r="C108" s="5"/>
      <c r="D108" s="15"/>
      <c r="E108" s="43"/>
      <c r="F108" s="16"/>
      <c r="G108" s="43"/>
      <c r="H108" s="43"/>
      <c r="I108" s="5"/>
      <c r="J108" s="43"/>
      <c r="K108" s="5"/>
      <c r="L108" s="17"/>
      <c r="M108" s="17"/>
      <c r="N108" s="17"/>
      <c r="O108" s="17"/>
      <c r="P108" s="17"/>
      <c r="Q108" s="18"/>
      <c r="R108" s="19"/>
      <c r="S108" s="5"/>
      <c r="T108" s="5"/>
      <c r="U108" s="49"/>
    </row>
    <row r="109" spans="2:21" x14ac:dyDescent="0.25">
      <c r="B109" s="5"/>
      <c r="C109" s="5"/>
      <c r="D109" s="15"/>
      <c r="E109" s="43"/>
      <c r="F109" s="16"/>
      <c r="G109" s="43"/>
      <c r="H109" s="43"/>
      <c r="I109" s="5"/>
      <c r="J109" s="43"/>
      <c r="K109" s="5"/>
      <c r="L109" s="17"/>
      <c r="M109" s="17"/>
      <c r="N109" s="17"/>
      <c r="O109" s="17"/>
      <c r="P109" s="17"/>
      <c r="Q109" s="25"/>
      <c r="R109" s="19"/>
      <c r="S109" s="5"/>
      <c r="T109" s="5"/>
      <c r="U109" s="49"/>
    </row>
    <row r="110" spans="2:21" x14ac:dyDescent="0.25">
      <c r="B110" s="5"/>
      <c r="C110" s="5"/>
      <c r="D110" s="15"/>
      <c r="E110" s="43"/>
      <c r="F110" s="16"/>
      <c r="G110" s="43"/>
      <c r="H110" s="43"/>
      <c r="I110" s="5"/>
      <c r="J110" s="43"/>
      <c r="K110" s="5"/>
      <c r="L110" s="17"/>
      <c r="M110" s="17"/>
      <c r="N110" s="17"/>
      <c r="O110" s="17"/>
      <c r="P110" s="17"/>
      <c r="Q110" s="25"/>
      <c r="R110" s="19"/>
      <c r="S110" s="5"/>
      <c r="T110" s="5"/>
      <c r="U110" s="49"/>
    </row>
    <row r="111" spans="2:21" x14ac:dyDescent="0.25">
      <c r="B111" s="5"/>
      <c r="C111" s="5"/>
      <c r="D111" s="15"/>
      <c r="E111" s="43"/>
      <c r="F111" s="16"/>
      <c r="G111" s="43"/>
      <c r="H111" s="43"/>
      <c r="I111" s="5"/>
      <c r="J111" s="43"/>
      <c r="K111" s="5"/>
      <c r="L111" s="17"/>
      <c r="M111" s="17"/>
      <c r="N111" s="17"/>
      <c r="O111" s="17"/>
      <c r="P111" s="17"/>
      <c r="Q111" s="25"/>
      <c r="R111" s="19"/>
      <c r="S111" s="5"/>
      <c r="T111" s="5"/>
      <c r="U111" s="49"/>
    </row>
    <row r="112" spans="2:21" x14ac:dyDescent="0.25">
      <c r="B112" s="5"/>
      <c r="C112" s="5"/>
      <c r="D112" s="15"/>
      <c r="E112" s="43"/>
      <c r="F112" s="16"/>
      <c r="G112" s="43"/>
      <c r="H112" s="43"/>
      <c r="I112" s="5"/>
      <c r="J112" s="43"/>
      <c r="K112" s="5"/>
      <c r="L112" s="17"/>
      <c r="M112" s="17"/>
      <c r="N112" s="17"/>
      <c r="O112" s="17"/>
      <c r="P112" s="17"/>
      <c r="Q112" s="25"/>
      <c r="R112" s="19"/>
      <c r="S112" s="5"/>
      <c r="T112" s="5"/>
      <c r="U112" s="49"/>
    </row>
    <row r="113" spans="2:21" x14ac:dyDescent="0.25">
      <c r="D113" s="26"/>
      <c r="F113" s="27"/>
      <c r="L113" s="28"/>
      <c r="M113" s="28"/>
      <c r="N113" s="28"/>
      <c r="O113" s="28"/>
      <c r="P113" s="28"/>
      <c r="Q113" s="29"/>
      <c r="R113" s="19"/>
    </row>
    <row r="114" spans="2:21" x14ac:dyDescent="0.25">
      <c r="B114" s="5"/>
      <c r="C114" s="5"/>
      <c r="D114" s="15"/>
      <c r="E114" s="43"/>
      <c r="F114" s="16"/>
      <c r="G114" s="43"/>
      <c r="H114" s="43"/>
      <c r="I114" s="5"/>
      <c r="J114" s="43"/>
      <c r="K114" s="5"/>
      <c r="L114" s="17"/>
      <c r="M114" s="17"/>
      <c r="N114" s="17"/>
      <c r="O114" s="17"/>
      <c r="P114" s="17"/>
      <c r="Q114" s="18"/>
      <c r="R114" s="19"/>
      <c r="S114" s="5"/>
      <c r="T114" s="5"/>
      <c r="U114" s="49"/>
    </row>
    <row r="115" spans="2:21" x14ac:dyDescent="0.25">
      <c r="B115" s="5"/>
      <c r="C115" s="5"/>
      <c r="D115" s="15"/>
      <c r="E115" s="43"/>
      <c r="F115" s="16"/>
      <c r="G115" s="43"/>
      <c r="H115" s="43"/>
      <c r="I115" s="5"/>
      <c r="J115" s="43"/>
      <c r="K115" s="5"/>
      <c r="L115" s="17"/>
      <c r="M115" s="17"/>
      <c r="N115" s="17"/>
      <c r="O115" s="17"/>
      <c r="P115" s="17"/>
      <c r="Q115" s="18"/>
      <c r="R115" s="19"/>
      <c r="S115" s="5"/>
      <c r="T115" s="5"/>
      <c r="U115" s="49"/>
    </row>
    <row r="116" spans="2:21" x14ac:dyDescent="0.25">
      <c r="B116" s="5"/>
      <c r="C116" s="5"/>
      <c r="D116" s="15"/>
      <c r="E116" s="43"/>
      <c r="F116" s="16"/>
      <c r="G116" s="43"/>
      <c r="H116" s="43"/>
      <c r="I116" s="5"/>
      <c r="J116" s="43"/>
      <c r="K116" s="5"/>
      <c r="L116" s="17"/>
      <c r="M116" s="17"/>
      <c r="N116" s="17"/>
      <c r="O116" s="17"/>
      <c r="P116" s="17"/>
      <c r="Q116" s="25"/>
      <c r="R116" s="19"/>
      <c r="S116" s="5"/>
      <c r="T116" s="5"/>
      <c r="U116" s="49"/>
    </row>
    <row r="117" spans="2:21" x14ac:dyDescent="0.25">
      <c r="B117" s="5"/>
      <c r="C117" s="5"/>
      <c r="D117" s="15"/>
      <c r="E117" s="43"/>
      <c r="F117" s="16"/>
      <c r="G117" s="43"/>
      <c r="H117" s="43"/>
      <c r="I117" s="5"/>
      <c r="J117" s="43"/>
      <c r="K117" s="5"/>
      <c r="L117" s="17"/>
      <c r="M117" s="17"/>
      <c r="N117" s="17"/>
      <c r="O117" s="17"/>
      <c r="P117" s="17"/>
      <c r="Q117" s="18"/>
      <c r="R117" s="19"/>
      <c r="S117" s="5"/>
      <c r="T117" s="5"/>
      <c r="U117" s="49"/>
    </row>
    <row r="118" spans="2:21" x14ac:dyDescent="0.25">
      <c r="B118" s="5"/>
      <c r="C118" s="5"/>
      <c r="D118" s="15"/>
      <c r="E118" s="43"/>
      <c r="F118" s="16"/>
      <c r="G118" s="43"/>
      <c r="H118" s="43"/>
      <c r="I118" s="5"/>
      <c r="J118" s="43"/>
      <c r="K118" s="5"/>
      <c r="L118" s="17"/>
      <c r="M118" s="17"/>
      <c r="N118" s="17"/>
      <c r="O118" s="17"/>
      <c r="P118" s="17"/>
      <c r="Q118" s="18"/>
      <c r="R118" s="19"/>
      <c r="S118" s="5"/>
      <c r="T118" s="5"/>
      <c r="U118" s="49"/>
    </row>
    <row r="119" spans="2:21" x14ac:dyDescent="0.25">
      <c r="B119" s="5"/>
      <c r="C119" s="5"/>
      <c r="D119" s="15"/>
      <c r="E119" s="43"/>
      <c r="F119" s="34"/>
      <c r="G119" s="43"/>
      <c r="H119" s="43"/>
      <c r="I119" s="5"/>
      <c r="J119" s="43"/>
      <c r="K119" s="5"/>
      <c r="L119" s="35"/>
      <c r="M119" s="35"/>
      <c r="N119" s="35"/>
      <c r="O119" s="35"/>
      <c r="P119" s="35"/>
      <c r="Q119" s="36"/>
      <c r="R119" s="37"/>
      <c r="S119" s="5"/>
      <c r="T119" s="5"/>
      <c r="U119" s="52"/>
    </row>
    <row r="120" spans="2:21" x14ac:dyDescent="0.25">
      <c r="B120" s="5"/>
      <c r="C120" s="5"/>
      <c r="D120" s="15"/>
      <c r="E120" s="43"/>
      <c r="F120" s="16"/>
      <c r="G120" s="43"/>
      <c r="H120" s="43"/>
      <c r="I120" s="5"/>
      <c r="J120" s="43"/>
      <c r="K120" s="5"/>
      <c r="L120" s="17"/>
      <c r="M120" s="17"/>
      <c r="N120" s="17"/>
      <c r="O120" s="17"/>
      <c r="P120" s="17"/>
      <c r="Q120" s="18"/>
      <c r="R120" s="19"/>
      <c r="S120" s="5"/>
      <c r="T120" s="5"/>
      <c r="U120" s="49"/>
    </row>
    <row r="121" spans="2:21" x14ac:dyDescent="0.25">
      <c r="B121" s="5"/>
      <c r="C121" s="5"/>
      <c r="D121" s="15"/>
      <c r="E121" s="43"/>
      <c r="F121" s="34"/>
      <c r="G121" s="43"/>
      <c r="H121" s="43"/>
      <c r="I121" s="5"/>
      <c r="J121" s="43"/>
      <c r="K121" s="5"/>
      <c r="L121" s="35"/>
      <c r="M121" s="35"/>
      <c r="N121" s="35"/>
      <c r="O121" s="35"/>
      <c r="P121" s="35"/>
      <c r="Q121" s="18"/>
      <c r="R121" s="19"/>
      <c r="S121" s="5"/>
      <c r="T121" s="5"/>
      <c r="U121" s="52"/>
    </row>
    <row r="122" spans="2:21" x14ac:dyDescent="0.25">
      <c r="B122" s="5"/>
      <c r="C122" s="5"/>
      <c r="D122" s="15"/>
      <c r="E122" s="43"/>
      <c r="F122" s="16"/>
      <c r="G122" s="43"/>
      <c r="H122" s="43"/>
      <c r="I122" s="5"/>
      <c r="J122" s="43"/>
      <c r="K122" s="5"/>
      <c r="L122" s="17"/>
      <c r="M122" s="17"/>
      <c r="N122" s="17"/>
      <c r="O122" s="17"/>
      <c r="P122" s="17"/>
      <c r="Q122" s="18"/>
      <c r="R122" s="19"/>
      <c r="S122" s="5"/>
      <c r="T122" s="5"/>
      <c r="U122" s="49"/>
    </row>
    <row r="123" spans="2:21" x14ac:dyDescent="0.25">
      <c r="B123" s="5"/>
      <c r="C123" s="5"/>
      <c r="D123" s="15"/>
      <c r="E123" s="43"/>
      <c r="F123" s="16"/>
      <c r="G123" s="43"/>
      <c r="H123" s="43"/>
      <c r="I123" s="5"/>
      <c r="J123" s="43"/>
      <c r="K123" s="5"/>
      <c r="L123" s="17"/>
      <c r="M123" s="17"/>
      <c r="N123" s="17"/>
      <c r="O123" s="17"/>
      <c r="P123" s="17"/>
      <c r="Q123" s="18"/>
      <c r="R123" s="19"/>
      <c r="S123" s="5"/>
      <c r="T123" s="5"/>
      <c r="U123" s="49"/>
    </row>
    <row r="124" spans="2:21" x14ac:dyDescent="0.25">
      <c r="B124" s="5"/>
      <c r="C124" s="5"/>
      <c r="D124" s="15"/>
      <c r="E124" s="43"/>
      <c r="F124" s="34"/>
      <c r="G124" s="43"/>
      <c r="H124" s="43"/>
      <c r="I124" s="5"/>
      <c r="J124" s="43"/>
      <c r="K124" s="5"/>
      <c r="L124" s="35"/>
      <c r="M124" s="35"/>
      <c r="N124" s="35"/>
      <c r="O124" s="35"/>
      <c r="P124" s="35"/>
      <c r="Q124" s="36"/>
      <c r="R124" s="37"/>
      <c r="S124" s="5"/>
      <c r="T124" s="5"/>
      <c r="U124" s="52"/>
    </row>
    <row r="125" spans="2:21" x14ac:dyDescent="0.25">
      <c r="B125" s="5"/>
      <c r="C125" s="5"/>
      <c r="D125" s="15"/>
      <c r="E125" s="43"/>
      <c r="F125" s="34"/>
      <c r="G125" s="43"/>
      <c r="H125" s="43"/>
      <c r="I125" s="5"/>
      <c r="J125" s="43"/>
      <c r="K125" s="5"/>
      <c r="L125" s="35"/>
      <c r="M125" s="35"/>
      <c r="N125" s="35"/>
      <c r="O125" s="35"/>
      <c r="P125" s="35"/>
      <c r="Q125" s="36"/>
      <c r="R125" s="37"/>
      <c r="S125" s="5"/>
      <c r="T125" s="5"/>
      <c r="U125" s="52"/>
    </row>
    <row r="126" spans="2:21" x14ac:dyDescent="0.25">
      <c r="B126" s="5"/>
      <c r="C126" s="5"/>
      <c r="D126" s="15"/>
      <c r="E126" s="43"/>
      <c r="F126" s="16"/>
      <c r="G126" s="43"/>
      <c r="H126" s="43"/>
      <c r="I126" s="5"/>
      <c r="J126" s="43"/>
      <c r="K126" s="5"/>
      <c r="L126" s="17"/>
      <c r="M126" s="17"/>
      <c r="N126" s="17"/>
      <c r="O126" s="17"/>
      <c r="P126" s="17"/>
      <c r="Q126" s="25"/>
      <c r="R126" s="25"/>
      <c r="S126" s="5"/>
      <c r="T126" s="5"/>
      <c r="U126" s="49"/>
    </row>
    <row r="127" spans="2:21" x14ac:dyDescent="0.25">
      <c r="B127" s="5"/>
      <c r="C127" s="5"/>
      <c r="D127" s="15"/>
      <c r="E127" s="43"/>
      <c r="F127" s="16"/>
      <c r="G127" s="43"/>
      <c r="H127" s="43"/>
      <c r="I127" s="5"/>
      <c r="J127" s="43"/>
      <c r="K127" s="5"/>
      <c r="L127" s="17"/>
      <c r="M127" s="17"/>
      <c r="N127" s="17"/>
      <c r="O127" s="17"/>
      <c r="P127" s="17"/>
      <c r="Q127" s="25"/>
      <c r="R127" s="19"/>
      <c r="S127" s="5"/>
      <c r="T127" s="5"/>
      <c r="U127" s="49"/>
    </row>
    <row r="128" spans="2:21" x14ac:dyDescent="0.25">
      <c r="B128" s="5"/>
      <c r="C128" s="5"/>
      <c r="D128" s="15"/>
      <c r="E128" s="43"/>
      <c r="F128" s="16"/>
      <c r="G128" s="43"/>
      <c r="H128" s="43"/>
      <c r="I128" s="5"/>
      <c r="J128" s="43"/>
      <c r="K128" s="5"/>
      <c r="L128" s="17"/>
      <c r="M128" s="17"/>
      <c r="N128" s="17"/>
      <c r="O128" s="17"/>
      <c r="P128" s="17"/>
      <c r="Q128" s="18"/>
      <c r="R128" s="19"/>
      <c r="S128" s="5"/>
      <c r="T128" s="5"/>
      <c r="U128" s="49"/>
    </row>
    <row r="129" spans="2:21" x14ac:dyDescent="0.25">
      <c r="B129" s="5"/>
      <c r="C129" s="5"/>
      <c r="D129" s="15"/>
      <c r="E129" s="43"/>
      <c r="F129" s="16"/>
      <c r="G129" s="43"/>
      <c r="H129" s="43"/>
      <c r="I129" s="5"/>
      <c r="J129" s="43"/>
      <c r="K129" s="5"/>
      <c r="L129" s="17"/>
      <c r="M129" s="17"/>
      <c r="N129" s="17"/>
      <c r="O129" s="17"/>
      <c r="P129" s="17"/>
      <c r="Q129" s="18"/>
      <c r="R129" s="19"/>
      <c r="S129" s="5"/>
      <c r="T129" s="5"/>
      <c r="U129" s="49"/>
    </row>
    <row r="130" spans="2:21" x14ac:dyDescent="0.25">
      <c r="B130" s="5"/>
      <c r="C130" s="5"/>
      <c r="D130" s="15"/>
      <c r="E130" s="43"/>
      <c r="F130" s="16"/>
      <c r="G130" s="43"/>
      <c r="H130" s="43"/>
      <c r="I130" s="5"/>
      <c r="J130" s="43"/>
      <c r="K130" s="5"/>
      <c r="L130" s="17"/>
      <c r="M130" s="17"/>
      <c r="N130" s="17"/>
      <c r="O130" s="17"/>
      <c r="P130" s="17"/>
      <c r="Q130" s="18"/>
      <c r="R130" s="19"/>
      <c r="S130" s="5"/>
      <c r="T130" s="5"/>
      <c r="U130" s="49"/>
    </row>
    <row r="131" spans="2:21" x14ac:dyDescent="0.25">
      <c r="B131" s="5"/>
      <c r="C131" s="5"/>
      <c r="D131" s="15"/>
      <c r="E131" s="43"/>
      <c r="F131" s="16"/>
      <c r="G131" s="43"/>
      <c r="H131" s="43"/>
      <c r="I131" s="5"/>
      <c r="J131" s="43"/>
      <c r="K131" s="5"/>
      <c r="L131" s="17"/>
      <c r="M131" s="17"/>
      <c r="N131" s="17"/>
      <c r="O131" s="17"/>
      <c r="P131" s="17"/>
      <c r="Q131" s="18"/>
      <c r="R131" s="19"/>
      <c r="S131" s="5"/>
      <c r="T131" s="5"/>
      <c r="U131" s="49"/>
    </row>
    <row r="132" spans="2:21" x14ac:dyDescent="0.25">
      <c r="B132" s="5"/>
      <c r="C132" s="5"/>
      <c r="D132" s="15"/>
      <c r="E132" s="43"/>
      <c r="F132" s="16"/>
      <c r="G132" s="43"/>
      <c r="H132" s="43"/>
      <c r="I132" s="5"/>
      <c r="J132" s="43"/>
      <c r="K132" s="5"/>
      <c r="L132" s="17"/>
      <c r="M132" s="17"/>
      <c r="N132" s="17"/>
      <c r="O132" s="17"/>
      <c r="P132" s="17"/>
      <c r="Q132" s="18"/>
      <c r="R132" s="19"/>
      <c r="S132" s="5"/>
      <c r="T132" s="5"/>
      <c r="U132" s="49"/>
    </row>
    <row r="133" spans="2:21" x14ac:dyDescent="0.25">
      <c r="B133" s="5"/>
      <c r="C133" s="5"/>
      <c r="D133" s="15"/>
      <c r="E133" s="43"/>
      <c r="F133" s="16"/>
      <c r="G133" s="43"/>
      <c r="H133" s="43"/>
      <c r="I133" s="5"/>
      <c r="J133" s="43"/>
      <c r="K133" s="5"/>
      <c r="L133" s="17"/>
      <c r="M133" s="17"/>
      <c r="N133" s="17"/>
      <c r="O133" s="17"/>
      <c r="P133" s="17"/>
      <c r="Q133" s="18"/>
      <c r="R133" s="19"/>
      <c r="S133" s="5"/>
      <c r="T133" s="5"/>
      <c r="U133" s="49"/>
    </row>
    <row r="134" spans="2:21" x14ac:dyDescent="0.25">
      <c r="B134" s="5"/>
      <c r="C134" s="5"/>
      <c r="D134" s="15"/>
      <c r="E134" s="43"/>
      <c r="F134" s="16"/>
      <c r="G134" s="43"/>
      <c r="H134" s="43"/>
      <c r="I134" s="5"/>
      <c r="J134" s="43"/>
      <c r="K134" s="5"/>
      <c r="L134" s="17"/>
      <c r="M134" s="17"/>
      <c r="N134" s="17"/>
      <c r="O134" s="17"/>
      <c r="P134" s="17"/>
      <c r="Q134" s="18"/>
      <c r="R134" s="19"/>
      <c r="S134" s="5"/>
      <c r="T134" s="5"/>
      <c r="U134" s="49"/>
    </row>
    <row r="135" spans="2:21" x14ac:dyDescent="0.25">
      <c r="B135" s="5"/>
      <c r="C135" s="5"/>
      <c r="D135" s="15"/>
      <c r="E135" s="43"/>
      <c r="F135" s="16"/>
      <c r="G135" s="43"/>
      <c r="H135" s="43"/>
      <c r="I135" s="5"/>
      <c r="J135" s="43"/>
      <c r="K135" s="5"/>
      <c r="L135" s="17"/>
      <c r="M135" s="17"/>
      <c r="N135" s="17"/>
      <c r="O135" s="17"/>
      <c r="P135" s="17"/>
      <c r="Q135" s="18"/>
      <c r="R135" s="19"/>
      <c r="S135" s="5"/>
      <c r="T135" s="5"/>
      <c r="U135" s="49"/>
    </row>
    <row r="136" spans="2:21" x14ac:dyDescent="0.25">
      <c r="B136" s="5"/>
      <c r="C136" s="5"/>
      <c r="D136" s="15"/>
      <c r="E136" s="43"/>
      <c r="F136" s="16"/>
      <c r="G136" s="43"/>
      <c r="H136" s="43"/>
      <c r="I136" s="5"/>
      <c r="J136" s="43"/>
      <c r="K136" s="5"/>
      <c r="L136" s="17"/>
      <c r="M136" s="17"/>
      <c r="N136" s="17"/>
      <c r="O136" s="17"/>
      <c r="P136" s="17"/>
      <c r="Q136" s="18"/>
      <c r="R136" s="19"/>
      <c r="S136" s="5"/>
      <c r="T136" s="5"/>
      <c r="U136" s="49"/>
    </row>
    <row r="137" spans="2:21" x14ac:dyDescent="0.25">
      <c r="B137" s="5"/>
      <c r="C137" s="5"/>
      <c r="D137" s="15"/>
      <c r="E137" s="43"/>
      <c r="F137" s="16"/>
      <c r="G137" s="43"/>
      <c r="H137" s="43"/>
      <c r="I137" s="5"/>
      <c r="J137" s="43"/>
      <c r="K137" s="5"/>
      <c r="L137" s="17"/>
      <c r="M137" s="17"/>
      <c r="N137" s="17"/>
      <c r="O137" s="17"/>
      <c r="P137" s="17"/>
      <c r="Q137" s="18"/>
      <c r="R137" s="19"/>
      <c r="S137" s="5"/>
      <c r="T137" s="5"/>
      <c r="U137" s="49"/>
    </row>
    <row r="138" spans="2:21" x14ac:dyDescent="0.25">
      <c r="B138" s="39"/>
      <c r="C138" s="2"/>
      <c r="D138" s="39"/>
      <c r="E138" s="40"/>
      <c r="F138" s="40"/>
      <c r="G138" s="40"/>
      <c r="H138" s="40"/>
      <c r="I138" s="40"/>
      <c r="J138" s="40"/>
      <c r="K138" s="39"/>
      <c r="L138" s="40"/>
      <c r="M138" s="40"/>
      <c r="N138" s="41"/>
      <c r="O138" s="41"/>
      <c r="P138" s="41"/>
      <c r="Q138" s="42"/>
      <c r="R138" s="40"/>
      <c r="S138" s="39"/>
      <c r="T138" s="39"/>
      <c r="U138" s="40"/>
    </row>
    <row r="139" spans="2:21" x14ac:dyDescent="0.25">
      <c r="B139" s="39"/>
      <c r="C139" s="2"/>
      <c r="D139" s="39"/>
      <c r="E139" s="40"/>
      <c r="F139" s="40"/>
      <c r="G139" s="40"/>
      <c r="H139" s="40"/>
      <c r="I139" s="40"/>
      <c r="J139" s="40"/>
      <c r="K139" s="39"/>
      <c r="L139" s="40"/>
      <c r="M139" s="40"/>
      <c r="N139" s="41"/>
      <c r="O139" s="41"/>
      <c r="P139" s="41"/>
      <c r="Q139" s="42"/>
      <c r="R139" s="40"/>
      <c r="S139" s="39"/>
      <c r="T139" s="39"/>
      <c r="U139" s="40"/>
    </row>
    <row r="140" spans="2:21" x14ac:dyDescent="0.25">
      <c r="B140" s="39"/>
      <c r="C140" s="2"/>
      <c r="D140" s="39"/>
      <c r="E140" s="40"/>
      <c r="F140" s="40"/>
      <c r="G140" s="40"/>
      <c r="H140" s="40"/>
      <c r="I140" s="40"/>
      <c r="J140" s="40"/>
      <c r="K140" s="39"/>
      <c r="L140" s="40"/>
      <c r="M140" s="40"/>
      <c r="N140" s="41"/>
      <c r="O140" s="41"/>
      <c r="P140" s="41"/>
      <c r="Q140" s="42"/>
      <c r="R140" s="40"/>
      <c r="S140" s="39"/>
      <c r="T140" s="39"/>
      <c r="U140" s="40"/>
    </row>
    <row r="141" spans="2:21" x14ac:dyDescent="0.25">
      <c r="B141" s="39"/>
      <c r="C141" s="2"/>
      <c r="D141" s="39"/>
      <c r="E141" s="40"/>
      <c r="F141" s="40"/>
      <c r="G141" s="40"/>
      <c r="H141" s="40"/>
      <c r="I141" s="40"/>
      <c r="J141" s="40"/>
      <c r="K141" s="39"/>
      <c r="L141" s="40"/>
      <c r="M141" s="40"/>
      <c r="N141" s="41"/>
      <c r="O141" s="41"/>
      <c r="P141" s="41"/>
      <c r="Q141" s="42"/>
      <c r="R141" s="40"/>
      <c r="S141" s="39"/>
      <c r="T141" s="39"/>
      <c r="U141" s="40"/>
    </row>
    <row r="142" spans="2:21" x14ac:dyDescent="0.25">
      <c r="B142" s="39"/>
      <c r="C142" s="2"/>
      <c r="D142" s="39"/>
      <c r="E142" s="40"/>
      <c r="F142" s="40"/>
      <c r="G142" s="40"/>
      <c r="H142" s="40"/>
      <c r="I142" s="40"/>
      <c r="J142" s="40"/>
      <c r="K142" s="39"/>
      <c r="L142" s="40"/>
      <c r="M142" s="40"/>
      <c r="N142" s="41"/>
      <c r="O142" s="41"/>
      <c r="P142" s="41"/>
      <c r="Q142" s="42"/>
      <c r="R142" s="40"/>
      <c r="S142" s="39"/>
      <c r="T142" s="39"/>
      <c r="U142" s="40"/>
    </row>
    <row r="143" spans="2:21" x14ac:dyDescent="0.25">
      <c r="B143" s="39"/>
      <c r="C143" s="2"/>
      <c r="D143" s="39"/>
      <c r="E143" s="40"/>
      <c r="F143" s="40"/>
      <c r="G143" s="40"/>
      <c r="H143" s="40"/>
      <c r="I143" s="40"/>
      <c r="J143" s="40"/>
      <c r="K143" s="39"/>
      <c r="L143" s="40"/>
      <c r="M143" s="40"/>
      <c r="N143" s="41"/>
      <c r="O143" s="41"/>
      <c r="P143" s="41"/>
      <c r="Q143" s="42"/>
      <c r="R143" s="40"/>
      <c r="S143" s="39"/>
      <c r="T143" s="39"/>
      <c r="U143" s="40"/>
    </row>
    <row r="144" spans="2:21" x14ac:dyDescent="0.25">
      <c r="B144" s="5"/>
      <c r="C144" s="5"/>
      <c r="D144" s="15"/>
      <c r="E144" s="43"/>
      <c r="F144" s="16"/>
      <c r="G144" s="43"/>
      <c r="H144" s="43"/>
      <c r="I144" s="5"/>
      <c r="J144" s="43"/>
      <c r="K144" s="5"/>
      <c r="L144" s="17"/>
      <c r="M144" s="17"/>
      <c r="N144" s="17"/>
      <c r="O144" s="17"/>
      <c r="P144" s="17"/>
      <c r="Q144" s="18"/>
      <c r="R144" s="19"/>
      <c r="S144" s="5"/>
      <c r="T144" s="5"/>
      <c r="U144" s="49"/>
    </row>
    <row r="145" spans="2:21" x14ac:dyDescent="0.25">
      <c r="B145" s="5"/>
      <c r="C145" s="5"/>
      <c r="D145" s="15"/>
      <c r="E145" s="43"/>
      <c r="F145" s="16"/>
      <c r="G145" s="43"/>
      <c r="H145" s="43"/>
      <c r="I145" s="5"/>
      <c r="J145" s="43"/>
      <c r="K145" s="5"/>
      <c r="L145" s="17"/>
      <c r="M145" s="17"/>
      <c r="N145" s="17"/>
      <c r="O145" s="17"/>
      <c r="P145" s="17"/>
      <c r="Q145" s="18"/>
      <c r="R145" s="19"/>
      <c r="S145" s="5"/>
      <c r="T145" s="5"/>
      <c r="U145" s="49"/>
    </row>
    <row r="146" spans="2:21" x14ac:dyDescent="0.25">
      <c r="F146" s="30"/>
      <c r="L146" s="31"/>
      <c r="M146" s="31"/>
      <c r="N146" s="31"/>
      <c r="O146" s="31"/>
      <c r="P146" s="31"/>
      <c r="Q146" s="32"/>
      <c r="R146" s="32"/>
      <c r="U146" s="50"/>
    </row>
    <row r="147" spans="2:21" x14ac:dyDescent="0.25">
      <c r="D147" s="26"/>
      <c r="F147" s="27"/>
      <c r="L147" s="28"/>
      <c r="M147" s="28"/>
      <c r="N147" s="28"/>
      <c r="O147" s="28"/>
      <c r="P147" s="28"/>
      <c r="Q147" s="29"/>
      <c r="R147" s="29"/>
      <c r="U147" s="51"/>
    </row>
    <row r="152" spans="2:21" x14ac:dyDescent="0.25">
      <c r="D152" s="26"/>
      <c r="F152" s="27"/>
      <c r="L152" s="28"/>
      <c r="M152" s="28"/>
      <c r="N152" s="28"/>
      <c r="O152" s="28"/>
      <c r="P152" s="28"/>
      <c r="Q152" s="29"/>
      <c r="R152" s="29"/>
      <c r="U152" s="51"/>
    </row>
    <row r="153" spans="2:21" x14ac:dyDescent="0.25">
      <c r="D153" s="26"/>
      <c r="F153" s="27"/>
      <c r="L153" s="28"/>
      <c r="M153" s="28"/>
      <c r="N153" s="28"/>
      <c r="O153" s="28"/>
      <c r="P153" s="28"/>
      <c r="Q153" s="29"/>
      <c r="R153" s="29"/>
      <c r="U153" s="51"/>
    </row>
    <row r="154" spans="2:21" x14ac:dyDescent="0.25">
      <c r="D154" s="26"/>
      <c r="F154" s="27"/>
      <c r="L154" s="28"/>
      <c r="M154" s="28"/>
      <c r="N154" s="28"/>
      <c r="O154" s="28"/>
      <c r="P154" s="28"/>
      <c r="Q154" s="29"/>
      <c r="R154" s="29"/>
      <c r="U154" s="51"/>
    </row>
    <row r="155" spans="2:21" x14ac:dyDescent="0.25">
      <c r="D155" s="26"/>
      <c r="F155" s="27"/>
      <c r="L155" s="28"/>
      <c r="M155" s="28"/>
      <c r="N155" s="28"/>
      <c r="O155" s="28"/>
      <c r="P155" s="28"/>
      <c r="Q155" s="29"/>
      <c r="R155" s="29"/>
      <c r="U155" s="51"/>
    </row>
    <row r="157" spans="2:21" x14ac:dyDescent="0.25">
      <c r="D157" s="26"/>
      <c r="F157" s="27"/>
      <c r="L157" s="28"/>
      <c r="M157" s="28"/>
      <c r="N157" s="28"/>
      <c r="O157" s="28"/>
      <c r="P157" s="28"/>
      <c r="Q157" s="29"/>
      <c r="R157" s="29"/>
      <c r="U157" s="51"/>
    </row>
    <row r="158" spans="2:21" x14ac:dyDescent="0.25">
      <c r="D158" s="26"/>
      <c r="F158" s="27"/>
      <c r="L158" s="28"/>
      <c r="M158" s="28"/>
      <c r="N158" s="28"/>
      <c r="O158" s="28"/>
      <c r="P158" s="28"/>
      <c r="Q158" s="29"/>
      <c r="R158" s="29"/>
      <c r="U158" s="51"/>
    </row>
    <row r="160" spans="2:21" x14ac:dyDescent="0.25">
      <c r="D160" s="26"/>
      <c r="F160" s="27"/>
      <c r="L160" s="28"/>
      <c r="M160" s="28"/>
      <c r="N160" s="28"/>
      <c r="O160" s="28"/>
      <c r="P160" s="28"/>
      <c r="Q160" s="29"/>
      <c r="R160" s="29"/>
      <c r="U160" s="51"/>
    </row>
    <row r="161" spans="4:21" x14ac:dyDescent="0.25">
      <c r="F161" s="30"/>
      <c r="L161" s="31"/>
      <c r="M161" s="31"/>
      <c r="N161" s="31"/>
      <c r="O161" s="31"/>
      <c r="P161" s="31"/>
      <c r="Q161" s="32"/>
      <c r="R161" s="32"/>
      <c r="U161" s="50"/>
    </row>
    <row r="166" spans="4:21" x14ac:dyDescent="0.25">
      <c r="D166" s="26"/>
      <c r="F166" s="27"/>
      <c r="L166" s="28"/>
      <c r="M166" s="28"/>
      <c r="N166" s="28"/>
      <c r="O166" s="28"/>
      <c r="P166" s="28"/>
      <c r="Q166" s="29"/>
      <c r="R166" s="29"/>
      <c r="U166" s="51"/>
    </row>
    <row r="167" spans="4:21" x14ac:dyDescent="0.25">
      <c r="D167" s="26"/>
      <c r="F167" s="27"/>
      <c r="L167" s="28"/>
      <c r="M167" s="28"/>
      <c r="N167" s="28"/>
      <c r="O167" s="28"/>
      <c r="P167" s="28"/>
      <c r="Q167" s="29"/>
      <c r="R167" s="29"/>
      <c r="U167" s="51"/>
    </row>
    <row r="169" spans="4:21" x14ac:dyDescent="0.25">
      <c r="D169" s="26"/>
      <c r="F169" s="27"/>
      <c r="L169" s="28"/>
      <c r="M169" s="28"/>
      <c r="N169" s="28"/>
      <c r="O169" s="28"/>
      <c r="P169" s="28"/>
      <c r="Q169" s="29"/>
      <c r="R169" s="29"/>
      <c r="U169" s="51"/>
    </row>
    <row r="170" spans="4:21" x14ac:dyDescent="0.25">
      <c r="D170" s="26"/>
      <c r="F170" s="27"/>
      <c r="L170" s="28"/>
      <c r="M170" s="28"/>
      <c r="N170" s="28"/>
      <c r="O170" s="28"/>
      <c r="P170" s="28"/>
      <c r="Q170" s="29"/>
      <c r="R170" s="29"/>
      <c r="U170" s="51"/>
    </row>
    <row r="172" spans="4:21" x14ac:dyDescent="0.25">
      <c r="D172" s="26"/>
      <c r="F172" s="27"/>
      <c r="L172" s="28"/>
      <c r="M172" s="28"/>
      <c r="N172" s="28"/>
      <c r="O172" s="28"/>
      <c r="P172" s="28"/>
      <c r="Q172" s="29"/>
      <c r="R172" s="29"/>
      <c r="U172" s="51"/>
    </row>
    <row r="173" spans="4:21" ht="15.75" customHeight="1" x14ac:dyDescent="0.25">
      <c r="D173" s="26"/>
      <c r="F173" s="27"/>
      <c r="L173" s="28"/>
      <c r="M173" s="28"/>
      <c r="N173" s="28"/>
      <c r="O173" s="28"/>
      <c r="P173" s="28"/>
      <c r="Q173" s="29"/>
      <c r="R173" s="29"/>
      <c r="U173" s="51"/>
    </row>
    <row r="175" spans="4:21" x14ac:dyDescent="0.25">
      <c r="D175" s="26"/>
      <c r="F175" s="27"/>
      <c r="L175" s="28"/>
      <c r="M175" s="28"/>
      <c r="N175" s="28"/>
      <c r="O175" s="28"/>
      <c r="P175" s="28"/>
      <c r="Q175" s="29"/>
      <c r="R175" s="29"/>
      <c r="U175" s="51"/>
    </row>
    <row r="176" spans="4:21" x14ac:dyDescent="0.25">
      <c r="D176" s="26"/>
      <c r="F176" s="27"/>
      <c r="L176" s="28"/>
      <c r="M176" s="28"/>
      <c r="N176" s="28"/>
      <c r="O176" s="28"/>
      <c r="P176" s="28"/>
      <c r="Q176" s="29"/>
      <c r="R176" s="29"/>
      <c r="U176" s="51"/>
    </row>
    <row r="178" spans="4:21" x14ac:dyDescent="0.25">
      <c r="D178" s="26"/>
      <c r="F178" s="27"/>
      <c r="L178" s="28"/>
      <c r="M178" s="28"/>
      <c r="N178" s="28"/>
      <c r="O178" s="28"/>
      <c r="P178" s="28"/>
      <c r="Q178" s="29"/>
      <c r="R178" s="29"/>
      <c r="U178" s="51"/>
    </row>
    <row r="179" spans="4:21" x14ac:dyDescent="0.25">
      <c r="D179" s="26"/>
      <c r="F179" s="27"/>
      <c r="L179" s="28"/>
      <c r="M179" s="28"/>
      <c r="N179" s="28"/>
      <c r="O179" s="28"/>
      <c r="P179" s="28"/>
      <c r="Q179" s="29"/>
      <c r="R179" s="29"/>
      <c r="U179" s="51"/>
    </row>
  </sheetData>
  <mergeCells count="1">
    <mergeCell ref="A1:U1"/>
  </mergeCells>
  <pageMargins left="0.7" right="0.7" top="0.75" bottom="0.75" header="0.3" footer="0.3"/>
  <pageSetup paperSize="5" scale="5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0416-4AB1-405A-A70C-A887CCC586F7}">
  <dimension ref="A1:G20"/>
  <sheetViews>
    <sheetView workbookViewId="0">
      <selection activeCell="F31" sqref="F31"/>
    </sheetView>
  </sheetViews>
  <sheetFormatPr defaultRowHeight="15" x14ac:dyDescent="0.25"/>
  <cols>
    <col min="1" max="1" width="17" customWidth="1"/>
    <col min="2" max="2" width="21.28515625" customWidth="1"/>
    <col min="6" max="6" width="17.140625" customWidth="1"/>
    <col min="7" max="7" width="20.140625" customWidth="1"/>
  </cols>
  <sheetData>
    <row r="1" spans="1:7" x14ac:dyDescent="0.25">
      <c r="A1" s="188" t="s">
        <v>178</v>
      </c>
      <c r="B1" s="188" t="s">
        <v>179</v>
      </c>
      <c r="F1" s="188" t="s">
        <v>178</v>
      </c>
      <c r="G1" s="188" t="s">
        <v>179</v>
      </c>
    </row>
    <row r="2" spans="1:7" x14ac:dyDescent="0.25">
      <c r="A2" s="189">
        <v>1</v>
      </c>
      <c r="B2" s="190">
        <f>A2*$B$20</f>
        <v>5800</v>
      </c>
      <c r="F2" s="189">
        <v>1</v>
      </c>
      <c r="G2" s="190">
        <f>F2*$G$20</f>
        <v>6200</v>
      </c>
    </row>
    <row r="3" spans="1:7" x14ac:dyDescent="0.25">
      <c r="A3" s="189">
        <v>1.5</v>
      </c>
      <c r="B3" s="190">
        <f t="shared" ref="B3:B17" si="0">A3*$B$20</f>
        <v>8700</v>
      </c>
      <c r="F3" s="189">
        <v>1.5</v>
      </c>
      <c r="G3" s="190">
        <f t="shared" ref="G3:G17" si="1">F3*$G$20</f>
        <v>9300</v>
      </c>
    </row>
    <row r="4" spans="1:7" x14ac:dyDescent="0.25">
      <c r="A4" s="189">
        <v>2</v>
      </c>
      <c r="B4" s="190">
        <f t="shared" si="0"/>
        <v>11600</v>
      </c>
      <c r="F4" s="189">
        <v>2</v>
      </c>
      <c r="G4" s="190">
        <f t="shared" si="1"/>
        <v>12400</v>
      </c>
    </row>
    <row r="5" spans="1:7" x14ac:dyDescent="0.25">
      <c r="A5" s="189">
        <v>2.5</v>
      </c>
      <c r="B5" s="190">
        <f t="shared" si="0"/>
        <v>14500</v>
      </c>
      <c r="F5" s="189">
        <v>2.5</v>
      </c>
      <c r="G5" s="190">
        <f t="shared" si="1"/>
        <v>15500</v>
      </c>
    </row>
    <row r="6" spans="1:7" x14ac:dyDescent="0.25">
      <c r="A6" s="189">
        <v>3</v>
      </c>
      <c r="B6" s="190">
        <f t="shared" si="0"/>
        <v>17400</v>
      </c>
      <c r="F6" s="189">
        <v>3</v>
      </c>
      <c r="G6" s="190">
        <f t="shared" si="1"/>
        <v>18600</v>
      </c>
    </row>
    <row r="7" spans="1:7" x14ac:dyDescent="0.25">
      <c r="A7" s="189">
        <v>4</v>
      </c>
      <c r="B7" s="190">
        <f t="shared" si="0"/>
        <v>23200</v>
      </c>
      <c r="F7" s="189">
        <v>4</v>
      </c>
      <c r="G7" s="190">
        <f t="shared" si="1"/>
        <v>24800</v>
      </c>
    </row>
    <row r="8" spans="1:7" x14ac:dyDescent="0.25">
      <c r="A8" s="189">
        <v>5</v>
      </c>
      <c r="B8" s="190">
        <f t="shared" si="0"/>
        <v>29000</v>
      </c>
      <c r="F8" s="189">
        <v>5</v>
      </c>
      <c r="G8" s="190">
        <f t="shared" si="1"/>
        <v>31000</v>
      </c>
    </row>
    <row r="9" spans="1:7" x14ac:dyDescent="0.25">
      <c r="A9" s="189">
        <v>7</v>
      </c>
      <c r="B9" s="190">
        <f t="shared" si="0"/>
        <v>40600</v>
      </c>
      <c r="F9" s="189">
        <v>7</v>
      </c>
      <c r="G9" s="190">
        <f t="shared" si="1"/>
        <v>43400</v>
      </c>
    </row>
    <row r="10" spans="1:7" x14ac:dyDescent="0.25">
      <c r="A10" s="189">
        <v>10</v>
      </c>
      <c r="B10" s="190">
        <f t="shared" si="0"/>
        <v>58000</v>
      </c>
      <c r="F10" s="189">
        <v>10</v>
      </c>
      <c r="G10" s="190">
        <f t="shared" si="1"/>
        <v>62000</v>
      </c>
    </row>
    <row r="11" spans="1:7" x14ac:dyDescent="0.25">
      <c r="A11" s="189">
        <v>15</v>
      </c>
      <c r="B11" s="190">
        <f t="shared" si="0"/>
        <v>87000</v>
      </c>
      <c r="F11" s="189">
        <v>15</v>
      </c>
      <c r="G11" s="190">
        <f t="shared" si="1"/>
        <v>93000</v>
      </c>
    </row>
    <row r="12" spans="1:7" x14ac:dyDescent="0.25">
      <c r="A12" s="189">
        <v>20</v>
      </c>
      <c r="B12" s="190">
        <f t="shared" si="0"/>
        <v>116000</v>
      </c>
      <c r="F12" s="189">
        <v>20</v>
      </c>
      <c r="G12" s="190">
        <f t="shared" si="1"/>
        <v>124000</v>
      </c>
    </row>
    <row r="13" spans="1:7" x14ac:dyDescent="0.25">
      <c r="A13" s="189">
        <v>25</v>
      </c>
      <c r="B13" s="190">
        <f t="shared" si="0"/>
        <v>145000</v>
      </c>
      <c r="F13" s="189">
        <v>25</v>
      </c>
      <c r="G13" s="190">
        <f t="shared" si="1"/>
        <v>155000</v>
      </c>
    </row>
    <row r="14" spans="1:7" x14ac:dyDescent="0.25">
      <c r="A14" s="189">
        <v>30</v>
      </c>
      <c r="B14" s="190">
        <f t="shared" si="0"/>
        <v>174000</v>
      </c>
      <c r="F14" s="189">
        <v>30</v>
      </c>
      <c r="G14" s="190">
        <f t="shared" si="1"/>
        <v>186000</v>
      </c>
    </row>
    <row r="15" spans="1:7" x14ac:dyDescent="0.25">
      <c r="A15" s="189">
        <v>40</v>
      </c>
      <c r="B15" s="190">
        <f t="shared" si="0"/>
        <v>232000</v>
      </c>
      <c r="F15" s="189">
        <v>40</v>
      </c>
      <c r="G15" s="190">
        <f t="shared" si="1"/>
        <v>248000</v>
      </c>
    </row>
    <row r="16" spans="1:7" x14ac:dyDescent="0.25">
      <c r="A16" s="189">
        <v>50</v>
      </c>
      <c r="B16" s="190">
        <f t="shared" si="0"/>
        <v>290000</v>
      </c>
      <c r="F16" s="189">
        <v>50</v>
      </c>
      <c r="G16" s="190">
        <f t="shared" si="1"/>
        <v>310000</v>
      </c>
    </row>
    <row r="17" spans="1:7" x14ac:dyDescent="0.25">
      <c r="A17" s="189">
        <v>100</v>
      </c>
      <c r="B17" s="190">
        <f t="shared" si="0"/>
        <v>580000</v>
      </c>
      <c r="F17" s="189">
        <v>100</v>
      </c>
      <c r="G17" s="190">
        <f t="shared" si="1"/>
        <v>620000</v>
      </c>
    </row>
    <row r="20" spans="1:7" x14ac:dyDescent="0.25">
      <c r="A20" t="s">
        <v>177</v>
      </c>
      <c r="B20" s="187">
        <v>5800</v>
      </c>
      <c r="F20" t="s">
        <v>177</v>
      </c>
      <c r="G20" s="187">
        <v>6200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25-26 TILLABLE MAP</vt:lpstr>
      <vt:lpstr>TILLABLE</vt:lpstr>
      <vt:lpstr>Sheet2</vt:lpstr>
      <vt:lpstr>'25-26 TILLABLE MAP'!Print_Area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Gooch, Liz</dc:creator>
  <cp:lastModifiedBy>Dave Cook</cp:lastModifiedBy>
  <cp:lastPrinted>2026-02-07T23:50:27Z</cp:lastPrinted>
  <dcterms:created xsi:type="dcterms:W3CDTF">2025-08-26T15:11:07Z</dcterms:created>
  <dcterms:modified xsi:type="dcterms:W3CDTF">2026-02-09T14:55:02Z</dcterms:modified>
  <cp:contentStatus/>
</cp:coreProperties>
</file>